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1951BA5F-272E-4D07-AF7D-D55D269E58DA}" xr6:coauthVersionLast="47" xr6:coauthVersionMax="47" xr10:uidLastSave="{00000000-0000-0000-0000-000000000000}"/>
  <workbookProtection workbookAlgorithmName="SHA-512" workbookHashValue="8k2ledkPQhM4l8baSWLifM9L+WSFOzzifrGHzJCAUDwZ70uCSjC9vo0mTsNPtqlH3fXaSp7oWzV7mWSr18lfdg==" workbookSaltValue="d90JOGAwM6d+YcdY5usyaA==" workbookSpinCount="100000" lockStructure="1"/>
  <bookViews>
    <workbookView xWindow="-110" yWindow="-110" windowWidth="19420" windowHeight="10420" xr2:uid="{B5179911-E18B-4D3C-9643-E56667A42C88}"/>
  </bookViews>
  <sheets>
    <sheet name="記入上の注意" sheetId="32" r:id="rId1"/>
    <sheet name="応募申請書" sheetId="30" r:id="rId2"/>
    <sheet name="別紙1-代表企業の概要" sheetId="25" r:id="rId3"/>
    <sheet name="別紙1-企業間連携の概要" sheetId="24" r:id="rId4"/>
    <sheet name="別紙2プロジェクト全体の資金計画" sheetId="27" r:id="rId5"/>
    <sheet name="table" sheetId="11" state="hidden" r:id="rId6"/>
  </sheets>
  <externalReferences>
    <externalReference r:id="rId7"/>
    <externalReference r:id="rId8"/>
  </externalReferences>
  <definedNames>
    <definedName name="_xlnm.Print_Area" localSheetId="1">応募申請書!$B$2:$AB$55</definedName>
    <definedName name="_xlnm.Print_Area" localSheetId="0">記入上の注意!$A$1:$G$25</definedName>
    <definedName name="_xlnm.Print_Area" localSheetId="3">'別紙1-企業間連携の概要'!$A$1:$CA$39</definedName>
    <definedName name="_xlnm.Print_Area" localSheetId="2">'別紙1-代表企業の概要'!$A$1:$Y$81</definedName>
    <definedName name="_xlnm.Print_Area" localSheetId="4">別紙2プロジェクト全体の資金計画!$A$1:$L$31</definedName>
    <definedName name="SBT">'別紙1-代表企業の概要'!$AC$45</definedName>
    <definedName name="SBT中小企業">'別紙1-代表企業の概要'!$AC$46</definedName>
    <definedName name="TCFD">'別紙1-代表企業の概要'!$AC$49</definedName>
    <definedName name="アールイー100">'別紙1-代表企業の概要'!$AC$47</definedName>
    <definedName name="アールイーAction">'別紙1-代表企業の概要'!$AC$48</definedName>
    <definedName name="アイエスオー14001">'別紙1-代表企業の概要'!$AC$50</definedName>
    <definedName name="エコアクション21">'別紙1-代表企業の概要'!$AC$51</definedName>
    <definedName name="エコファースト">'別紙1-代表企業の概要'!$AC$52</definedName>
    <definedName name="カテゴリー">table!$A$3:$A$6</definedName>
    <definedName name="システム・設備区分">[1]作業用_区分等!$E$8:$E$23</definedName>
    <definedName name="デコ活への参画と宣言">'別紙1-代表企業の概要'!$AC$57</definedName>
    <definedName name="パートナーシップ宣言">'別紙1-代表企業の概要'!$AC$54</definedName>
    <definedName name="応募様式">#REF!</definedName>
    <definedName name="活動種別">[1]作業用_係数!$D$10:$D$42</definedName>
    <definedName name="個票番号">[1]作業用_区分等!$J$8:$J$17</definedName>
    <definedName name="参加の位置付">table!$K$3:$K$7</definedName>
    <definedName name="事業実施年度">table!$G$3:$G$5</definedName>
    <definedName name="設備所有者">table!$E$3:$E$5</definedName>
    <definedName name="対策の種類">table!$T$3:$T$4</definedName>
    <definedName name="対策種類">[1]作業用_区分等!$H$8:$H$11</definedName>
    <definedName name="単位と係数">[1]作業用_係数!$D$11:$L$42</definedName>
    <definedName name="単価">[1]別添7!$B$10:$E$29</definedName>
    <definedName name="電力等のGJ換算係数">[1]作業用_係数!$Q$11:$S$15</definedName>
    <definedName name="電力等のGJ係数">[2]作業用_係数!$Q$11:$S$15</definedName>
    <definedName name="補助事業実施企業">'別紙1-企業間連携の概要'!$N$32:$N$37</definedName>
    <definedName name="補助対象の種類">[1]作業用_区分等!$P$8:$P$9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7" i="25" l="1"/>
  <c r="CA20" i="24" s="1"/>
  <c r="A13" i="27"/>
  <c r="A3" i="27"/>
  <c r="J43" i="25"/>
  <c r="P42" i="25"/>
  <c r="J46" i="25"/>
  <c r="J45" i="25"/>
  <c r="J41" i="25"/>
  <c r="J40" i="25"/>
  <c r="J39" i="25"/>
  <c r="J37" i="25"/>
  <c r="M31" i="27"/>
  <c r="CF38" i="24"/>
  <c r="CA22" i="24" s="1"/>
  <c r="A23" i="27"/>
  <c r="B7" i="25"/>
  <c r="I21" i="27"/>
  <c r="I11" i="27"/>
  <c r="J5" i="27"/>
  <c r="CA18" i="24" l="1"/>
  <c r="B16" i="30"/>
  <c r="CA21" i="24"/>
  <c r="CA19" i="24"/>
  <c r="CD33" i="24"/>
  <c r="CD34" i="24"/>
  <c r="CD35" i="24"/>
  <c r="CD36" i="24"/>
  <c r="CD37" i="24"/>
  <c r="CD32" i="24"/>
  <c r="CA12" i="24"/>
  <c r="BT37" i="24"/>
  <c r="BT36" i="24"/>
  <c r="BT35" i="24"/>
  <c r="BT34" i="24"/>
  <c r="BZ38" i="24" l="1"/>
  <c r="CA6" i="24" s="1"/>
  <c r="J31" i="25"/>
  <c r="J32" i="25"/>
  <c r="J26" i="25" l="1"/>
  <c r="E4" i="25"/>
  <c r="H5" i="24" s="1"/>
  <c r="D20" i="27"/>
  <c r="L20" i="27" s="1"/>
  <c r="D19" i="27"/>
  <c r="L19" i="27" s="1"/>
  <c r="D18" i="27"/>
  <c r="L18" i="27" s="1"/>
  <c r="D10" i="27"/>
  <c r="L10" i="27" s="1"/>
  <c r="D9" i="27"/>
  <c r="L9" i="27" s="1"/>
  <c r="D8" i="27"/>
  <c r="L8" i="27" s="1"/>
  <c r="A20" i="27"/>
  <c r="A19" i="27"/>
  <c r="A18" i="27"/>
  <c r="A10" i="27"/>
  <c r="A9" i="27"/>
  <c r="A8" i="27"/>
  <c r="A7" i="27"/>
  <c r="CD19" i="24" l="1"/>
  <c r="CD20" i="24"/>
  <c r="CD21" i="24"/>
  <c r="CD22" i="24"/>
  <c r="CD23" i="24"/>
  <c r="CD24" i="24"/>
  <c r="CD25" i="24"/>
  <c r="CD26" i="24"/>
  <c r="J37" i="24"/>
  <c r="J36" i="24"/>
  <c r="D37" i="24"/>
  <c r="D36" i="24"/>
  <c r="E11" i="11" l="1"/>
  <c r="E12" i="11"/>
  <c r="E13" i="11"/>
  <c r="E10" i="11"/>
  <c r="F21" i="27" l="1"/>
  <c r="P20" i="27"/>
  <c r="P19" i="27"/>
  <c r="P18" i="27"/>
  <c r="P17" i="27"/>
  <c r="P16" i="27"/>
  <c r="P15" i="27"/>
  <c r="E21" i="27"/>
  <c r="P6" i="27"/>
  <c r="P7" i="27"/>
  <c r="P8" i="27"/>
  <c r="P9" i="27"/>
  <c r="P10" i="27"/>
  <c r="P5" i="27"/>
  <c r="B30" i="27"/>
  <c r="I30" i="27" s="1"/>
  <c r="B29" i="27"/>
  <c r="I29" i="27" s="1"/>
  <c r="B28" i="27"/>
  <c r="I28" i="27" s="1"/>
  <c r="B27" i="27"/>
  <c r="I27" i="27" s="1"/>
  <c r="B26" i="27"/>
  <c r="I26" i="27" s="1"/>
  <c r="B25" i="27"/>
  <c r="G6" i="27"/>
  <c r="J25" i="27" l="1"/>
  <c r="I25" i="27"/>
  <c r="I31" i="27" s="1"/>
  <c r="BY34" i="24"/>
  <c r="BY37" i="24"/>
  <c r="BY36" i="24"/>
  <c r="BY35" i="24"/>
  <c r="P26" i="27"/>
  <c r="P27" i="27"/>
  <c r="P28" i="27"/>
  <c r="P25" i="27"/>
  <c r="P30" i="27"/>
  <c r="D30" i="27"/>
  <c r="O30" i="27"/>
  <c r="D29" i="27"/>
  <c r="P29" i="27"/>
  <c r="O29" i="27"/>
  <c r="M30" i="27"/>
  <c r="A30" i="27"/>
  <c r="M29" i="27"/>
  <c r="A29" i="27"/>
  <c r="H25" i="27"/>
  <c r="F25" i="27"/>
  <c r="E25" i="27"/>
  <c r="H26" i="27"/>
  <c r="F26" i="27"/>
  <c r="E26" i="27"/>
  <c r="E28" i="27"/>
  <c r="H28" i="27"/>
  <c r="F28" i="27"/>
  <c r="F27" i="27"/>
  <c r="H27" i="27"/>
  <c r="E27" i="27"/>
  <c r="H29" i="27"/>
  <c r="E29" i="27"/>
  <c r="L29" i="27"/>
  <c r="F29" i="27"/>
  <c r="K29" i="27"/>
  <c r="J29" i="27"/>
  <c r="G29" i="27"/>
  <c r="K30" i="27"/>
  <c r="H30" i="27"/>
  <c r="G30" i="27"/>
  <c r="E30" i="27"/>
  <c r="F30" i="27"/>
  <c r="L30" i="27"/>
  <c r="J30" i="27"/>
  <c r="H21" i="27"/>
  <c r="J20" i="27"/>
  <c r="G20" i="27"/>
  <c r="J19" i="27"/>
  <c r="G19" i="27"/>
  <c r="J18" i="27"/>
  <c r="G18" i="27"/>
  <c r="J17" i="27"/>
  <c r="J28" i="27" s="1"/>
  <c r="G17" i="27"/>
  <c r="G28" i="27" s="1"/>
  <c r="J16" i="27"/>
  <c r="G16" i="27"/>
  <c r="G27" i="27" s="1"/>
  <c r="J15" i="27"/>
  <c r="G15" i="27"/>
  <c r="G26" i="27" s="1"/>
  <c r="J6" i="27"/>
  <c r="J7" i="27"/>
  <c r="J8" i="27"/>
  <c r="J9" i="27"/>
  <c r="J10" i="27"/>
  <c r="H11" i="27"/>
  <c r="G10" i="27"/>
  <c r="G9" i="27"/>
  <c r="F11" i="27"/>
  <c r="E11" i="27"/>
  <c r="G7" i="27"/>
  <c r="G8" i="27"/>
  <c r="G5" i="27"/>
  <c r="G25" i="27" s="1"/>
  <c r="J26" i="27" l="1"/>
  <c r="K15" i="27"/>
  <c r="J27" i="27"/>
  <c r="F31" i="27"/>
  <c r="G31" i="27"/>
  <c r="E31" i="27"/>
  <c r="K8" i="27"/>
  <c r="K7" i="27"/>
  <c r="H31" i="27"/>
  <c r="K9" i="27"/>
  <c r="K10" i="27"/>
  <c r="K6" i="27"/>
  <c r="K20" i="27"/>
  <c r="G21" i="27"/>
  <c r="K18" i="27"/>
  <c r="J11" i="27"/>
  <c r="J21" i="27"/>
  <c r="K19" i="27"/>
  <c r="K16" i="27"/>
  <c r="K17" i="27"/>
  <c r="K26" i="27"/>
  <c r="K5" i="27"/>
  <c r="G11" i="27"/>
  <c r="J31" i="27" l="1"/>
  <c r="K25" i="27"/>
  <c r="K28" i="27"/>
  <c r="K27" i="27"/>
  <c r="K21" i="27"/>
  <c r="K11" i="27"/>
  <c r="BY33" i="24" l="1"/>
  <c r="BT33" i="24" s="1"/>
  <c r="BY32" i="24"/>
  <c r="K31" i="27"/>
  <c r="J23" i="25"/>
  <c r="BT32" i="24" l="1"/>
  <c r="BY38" i="24"/>
  <c r="BT38" i="24" s="1"/>
  <c r="CA8" i="24" s="1"/>
  <c r="AM18" i="24"/>
  <c r="CD18" i="24" s="1"/>
  <c r="BN38" i="24"/>
  <c r="BI38" i="24"/>
  <c r="A5" i="27" l="1"/>
  <c r="A16" i="27"/>
  <c r="A6" i="27"/>
  <c r="A17" i="27"/>
  <c r="A15" i="27"/>
  <c r="A25" i="27"/>
  <c r="A26" i="27"/>
  <c r="A27" i="27"/>
  <c r="A28" i="27"/>
  <c r="J35" i="24"/>
  <c r="D32" i="24"/>
  <c r="CA10" i="24" s="1"/>
  <c r="D35" i="24"/>
  <c r="D34" i="24"/>
  <c r="D33" i="24"/>
  <c r="J34" i="24"/>
  <c r="J33" i="24"/>
  <c r="J32" i="24"/>
  <c r="O15" i="27" l="1"/>
  <c r="D15" i="27" s="1"/>
  <c r="L15" i="27" s="1"/>
  <c r="CE36" i="24"/>
  <c r="CE37" i="24"/>
  <c r="CE32" i="24"/>
  <c r="CE33" i="24"/>
  <c r="CE35" i="24"/>
  <c r="CE34" i="24"/>
  <c r="O25" i="27"/>
  <c r="D25" i="27" s="1"/>
  <c r="O19" i="27"/>
  <c r="O20" i="27"/>
  <c r="O26" i="27"/>
  <c r="D26" i="27" s="1"/>
  <c r="O27" i="27"/>
  <c r="D27" i="27" s="1"/>
  <c r="O28" i="27"/>
  <c r="D28" i="27" s="1"/>
  <c r="O18" i="27"/>
  <c r="O5" i="27"/>
  <c r="D5" i="27" s="1"/>
  <c r="L5" i="27" s="1"/>
  <c r="O17" i="27"/>
  <c r="D17" i="27" s="1"/>
  <c r="O16" i="27"/>
  <c r="D16" i="27" s="1"/>
  <c r="L16" i="27" s="1"/>
  <c r="O6" i="27"/>
  <c r="D6" i="27" s="1"/>
  <c r="O10" i="27"/>
  <c r="O9" i="27"/>
  <c r="O8" i="27"/>
  <c r="O7" i="27"/>
  <c r="D7" i="27" s="1"/>
  <c r="L7" i="27" s="1"/>
  <c r="CA14" i="24" l="1"/>
  <c r="L27" i="27"/>
  <c r="M27" i="27" s="1"/>
  <c r="L6" i="27"/>
  <c r="L11" i="27" s="1"/>
  <c r="M11" i="27" s="1"/>
  <c r="L28" i="27"/>
  <c r="M28" i="27" s="1"/>
  <c r="L17" i="27"/>
  <c r="L21" i="27" s="1"/>
  <c r="L26" i="27"/>
  <c r="M26" i="27" s="1"/>
  <c r="L25" i="27"/>
  <c r="M25" i="27" l="1"/>
  <c r="L31" i="27"/>
</calcChain>
</file>

<file path=xl/sharedStrings.xml><?xml version="1.0" encoding="utf-8"?>
<sst xmlns="http://schemas.openxmlformats.org/spreadsheetml/2006/main" count="321" uniqueCount="243">
  <si>
    <t>代表事業者</t>
    <rPh sb="0" eb="5">
      <t>ダイヒョウジギョウシャ</t>
    </rPh>
    <phoneticPr fontId="4"/>
  </si>
  <si>
    <t>法人名</t>
    <rPh sb="0" eb="3">
      <t>ホウジンメイ</t>
    </rPh>
    <phoneticPr fontId="4"/>
  </si>
  <si>
    <t>法人所在地</t>
    <rPh sb="0" eb="5">
      <t>ホウジンショザイチ</t>
    </rPh>
    <phoneticPr fontId="4"/>
  </si>
  <si>
    <t>郵便番号</t>
    <rPh sb="0" eb="4">
      <t>ユウビンバンゴウ</t>
    </rPh>
    <phoneticPr fontId="4"/>
  </si>
  <si>
    <t>〒</t>
    <phoneticPr fontId="4"/>
  </si>
  <si>
    <t>主な業務内容</t>
    <rPh sb="0" eb="1">
      <t>オモ</t>
    </rPh>
    <rPh sb="2" eb="4">
      <t>ギョウム</t>
    </rPh>
    <rPh sb="4" eb="6">
      <t>ナイヨウ</t>
    </rPh>
    <phoneticPr fontId="4"/>
  </si>
  <si>
    <t>法人番号</t>
    <rPh sb="0" eb="4">
      <t>ホウジンバンゴウ</t>
    </rPh>
    <phoneticPr fontId="4"/>
  </si>
  <si>
    <t>産業分類コード</t>
    <rPh sb="0" eb="4">
      <t>サンギョウブンルイ</t>
    </rPh>
    <phoneticPr fontId="4"/>
  </si>
  <si>
    <t>事業実施
責任者</t>
    <rPh sb="0" eb="2">
      <t>ジギョウ</t>
    </rPh>
    <rPh sb="2" eb="4">
      <t>ジッシ</t>
    </rPh>
    <rPh sb="5" eb="8">
      <t>セキニンシャ</t>
    </rPh>
    <phoneticPr fontId="4"/>
  </si>
  <si>
    <t>部署</t>
    <rPh sb="0" eb="2">
      <t>ブショ</t>
    </rPh>
    <phoneticPr fontId="4"/>
  </si>
  <si>
    <t>役職</t>
    <rPh sb="0" eb="2">
      <t>ヤクショク</t>
    </rPh>
    <phoneticPr fontId="4"/>
  </si>
  <si>
    <t>氏名</t>
    <rPh sb="0" eb="2">
      <t>シメイ</t>
    </rPh>
    <phoneticPr fontId="4"/>
  </si>
  <si>
    <t>経理責任者</t>
    <rPh sb="0" eb="5">
      <t>ケイリセキニンシャ</t>
    </rPh>
    <phoneticPr fontId="4"/>
  </si>
  <si>
    <t>代表企業の
事務連絡先</t>
    <rPh sb="0" eb="2">
      <t>ダイヒョウ</t>
    </rPh>
    <rPh sb="2" eb="4">
      <t>キギョウ</t>
    </rPh>
    <rPh sb="6" eb="11">
      <t>ジムレンラクサキ</t>
    </rPh>
    <phoneticPr fontId="4"/>
  </si>
  <si>
    <t>区分</t>
    <rPh sb="0" eb="2">
      <t>クブン</t>
    </rPh>
    <phoneticPr fontId="4"/>
  </si>
  <si>
    <t>事務代行者</t>
    <rPh sb="0" eb="5">
      <t>ジムダイコウシャ</t>
    </rPh>
    <phoneticPr fontId="4"/>
  </si>
  <si>
    <t>勤務先住所</t>
    <rPh sb="0" eb="5">
      <t>キンムサキジュウショ</t>
    </rPh>
    <phoneticPr fontId="4"/>
  </si>
  <si>
    <t>電話番号</t>
    <rPh sb="0" eb="4">
      <t>デンワバンゴウ</t>
    </rPh>
    <phoneticPr fontId="4"/>
  </si>
  <si>
    <t>E-mail</t>
    <phoneticPr fontId="4"/>
  </si>
  <si>
    <t>企業名</t>
    <rPh sb="0" eb="2">
      <t>キギョウ</t>
    </rPh>
    <rPh sb="2" eb="3">
      <t>メイ</t>
    </rPh>
    <phoneticPr fontId="3"/>
  </si>
  <si>
    <t>カテゴリー</t>
    <phoneticPr fontId="3"/>
  </si>
  <si>
    <t>金融機関</t>
    <rPh sb="0" eb="2">
      <t>キンユウ</t>
    </rPh>
    <rPh sb="2" eb="4">
      <t>キカン</t>
    </rPh>
    <phoneticPr fontId="3"/>
  </si>
  <si>
    <t>ESCO事業者</t>
    <rPh sb="4" eb="6">
      <t>ジギョウ</t>
    </rPh>
    <rPh sb="6" eb="7">
      <t>シャ</t>
    </rPh>
    <phoneticPr fontId="3"/>
  </si>
  <si>
    <t>リース会社</t>
    <rPh sb="3" eb="5">
      <t>カイシャ</t>
    </rPh>
    <phoneticPr fontId="3"/>
  </si>
  <si>
    <t>その他</t>
    <rPh sb="2" eb="3">
      <t>タ</t>
    </rPh>
    <phoneticPr fontId="3"/>
  </si>
  <si>
    <t>R6</t>
    <phoneticPr fontId="3"/>
  </si>
  <si>
    <t>中小企業該当</t>
    <rPh sb="0" eb="2">
      <t>チュウショウ</t>
    </rPh>
    <rPh sb="2" eb="4">
      <t>キギョウ</t>
    </rPh>
    <rPh sb="4" eb="6">
      <t>ガイトウ</t>
    </rPh>
    <phoneticPr fontId="3"/>
  </si>
  <si>
    <t>該当する</t>
    <rPh sb="0" eb="2">
      <t>ガイトウ</t>
    </rPh>
    <phoneticPr fontId="3"/>
  </si>
  <si>
    <t>該当しない</t>
    <rPh sb="0" eb="2">
      <t>ガイトウ</t>
    </rPh>
    <phoneticPr fontId="3"/>
  </si>
  <si>
    <t>連携企業</t>
    <rPh sb="0" eb="2">
      <t>レンケイ</t>
    </rPh>
    <rPh sb="2" eb="4">
      <t>キギョウ</t>
    </rPh>
    <phoneticPr fontId="3"/>
  </si>
  <si>
    <t>年度</t>
    <rPh sb="0" eb="2">
      <t>ネンド</t>
    </rPh>
    <phoneticPr fontId="3"/>
  </si>
  <si>
    <t>代表企業</t>
    <rPh sb="0" eb="2">
      <t>ダイヒョウ</t>
    </rPh>
    <rPh sb="2" eb="4">
      <t>キギョウ</t>
    </rPh>
    <phoneticPr fontId="4"/>
  </si>
  <si>
    <t>１.代表企業のScope3削減に向けた取り組み方針</t>
    <phoneticPr fontId="3"/>
  </si>
  <si>
    <t>２．本事業の実施内容の概要</t>
    <rPh sb="2" eb="3">
      <t>ホン</t>
    </rPh>
    <rPh sb="3" eb="5">
      <t>ジギョウ</t>
    </rPh>
    <rPh sb="6" eb="8">
      <t>ジッシ</t>
    </rPh>
    <rPh sb="8" eb="10">
      <t>ナイヨウ</t>
    </rPh>
    <rPh sb="11" eb="13">
      <t>ガイヨウ</t>
    </rPh>
    <phoneticPr fontId="3"/>
  </si>
  <si>
    <t>2030年削減目標への取組</t>
    <rPh sb="4" eb="5">
      <t>ネン</t>
    </rPh>
    <rPh sb="5" eb="7">
      <t>サクゲン</t>
    </rPh>
    <rPh sb="7" eb="9">
      <t>モクヒョウ</t>
    </rPh>
    <rPh sb="11" eb="13">
      <t>トリクミ</t>
    </rPh>
    <phoneticPr fontId="4"/>
  </si>
  <si>
    <t>（単位：t-CO2/年）</t>
    <rPh sb="1" eb="3">
      <t>タンイ</t>
    </rPh>
    <rPh sb="10" eb="11">
      <t>ネン</t>
    </rPh>
    <phoneticPr fontId="4"/>
  </si>
  <si>
    <t>Scope3
カテゴリ</t>
    <phoneticPr fontId="4"/>
  </si>
  <si>
    <t>事業実施内容</t>
    <rPh sb="0" eb="2">
      <t>ジギョウ</t>
    </rPh>
    <rPh sb="2" eb="4">
      <t>ジッシ</t>
    </rPh>
    <rPh sb="4" eb="6">
      <t>ナイヨウ</t>
    </rPh>
    <phoneticPr fontId="4"/>
  </si>
  <si>
    <t>事業実施
時期</t>
    <rPh sb="0" eb="2">
      <t>ジギョウ</t>
    </rPh>
    <rPh sb="2" eb="4">
      <t>ジッシ</t>
    </rPh>
    <rPh sb="5" eb="7">
      <t>ジキ</t>
    </rPh>
    <phoneticPr fontId="4"/>
  </si>
  <si>
    <t>合計</t>
    <rPh sb="0" eb="2">
      <t>ゴウケイ</t>
    </rPh>
    <phoneticPr fontId="3"/>
  </si>
  <si>
    <t>法人</t>
    <rPh sb="0" eb="2">
      <t>ホウジン</t>
    </rPh>
    <phoneticPr fontId="4"/>
  </si>
  <si>
    <t>SBT</t>
    <phoneticPr fontId="3"/>
  </si>
  <si>
    <t>SBT中小企業(代表企業が中小企業の場合)</t>
    <rPh sb="3" eb="5">
      <t>チュウショウ</t>
    </rPh>
    <rPh sb="5" eb="7">
      <t>キギョウ</t>
    </rPh>
    <rPh sb="8" eb="10">
      <t>ダイヒョウ</t>
    </rPh>
    <rPh sb="10" eb="12">
      <t>キギョウ</t>
    </rPh>
    <rPh sb="13" eb="15">
      <t>チュウショウ</t>
    </rPh>
    <rPh sb="15" eb="17">
      <t>キギョウ</t>
    </rPh>
    <rPh sb="18" eb="20">
      <t>バアイ</t>
    </rPh>
    <phoneticPr fontId="3"/>
  </si>
  <si>
    <t>RE100</t>
    <phoneticPr fontId="3"/>
  </si>
  <si>
    <t>再エネ100宣言RE Action</t>
    <rPh sb="0" eb="1">
      <t>サイ</t>
    </rPh>
    <rPh sb="6" eb="8">
      <t>センゲン</t>
    </rPh>
    <phoneticPr fontId="3"/>
  </si>
  <si>
    <t>TCFD</t>
    <phoneticPr fontId="3"/>
  </si>
  <si>
    <t>エコファースト制度認定</t>
    <rPh sb="7" eb="9">
      <t>セイド</t>
    </rPh>
    <rPh sb="9" eb="11">
      <t>ニンテイ</t>
    </rPh>
    <phoneticPr fontId="3"/>
  </si>
  <si>
    <t>エコアクション21</t>
    <phoneticPr fontId="3"/>
  </si>
  <si>
    <t>代表事業者の設備更新実施場所において、ISO14001を取得</t>
    <rPh sb="0" eb="2">
      <t>ダイヒョウ</t>
    </rPh>
    <rPh sb="2" eb="4">
      <t>ジギョウ</t>
    </rPh>
    <rPh sb="4" eb="5">
      <t>シャ</t>
    </rPh>
    <rPh sb="6" eb="8">
      <t>セツビ</t>
    </rPh>
    <rPh sb="8" eb="10">
      <t>コウシン</t>
    </rPh>
    <rPh sb="10" eb="12">
      <t>ジッシ</t>
    </rPh>
    <rPh sb="12" eb="14">
      <t>バショ</t>
    </rPh>
    <rPh sb="28" eb="30">
      <t>シュトク</t>
    </rPh>
    <phoneticPr fontId="3"/>
  </si>
  <si>
    <t>支援対象とする企業</t>
    <rPh sb="0" eb="2">
      <t>シエン</t>
    </rPh>
    <rPh sb="2" eb="4">
      <t>タイショウ</t>
    </rPh>
    <rPh sb="7" eb="9">
      <t>キギョウ</t>
    </rPh>
    <phoneticPr fontId="3"/>
  </si>
  <si>
    <t>支援の内容</t>
    <rPh sb="0" eb="2">
      <t>シエン</t>
    </rPh>
    <rPh sb="3" eb="5">
      <t>ナイヨウ</t>
    </rPh>
    <phoneticPr fontId="3"/>
  </si>
  <si>
    <t>会社名</t>
    <rPh sb="0" eb="3">
      <t>カイシャメイ</t>
    </rPh>
    <phoneticPr fontId="3"/>
  </si>
  <si>
    <t>代表企業</t>
    <rPh sb="0" eb="2">
      <t>ダイヒョウ</t>
    </rPh>
    <rPh sb="2" eb="4">
      <t>キギョウ</t>
    </rPh>
    <phoneticPr fontId="3"/>
  </si>
  <si>
    <t>←（チェック事項）各社の事業全体の補助申請額が１億円以内か</t>
    <rPh sb="9" eb="11">
      <t>カクシャ</t>
    </rPh>
    <rPh sb="12" eb="14">
      <t>ジギョウ</t>
    </rPh>
    <rPh sb="14" eb="16">
      <t>ゼンタイ</t>
    </rPh>
    <rPh sb="17" eb="19">
      <t>ホジョ</t>
    </rPh>
    <rPh sb="19" eb="21">
      <t>シンセイ</t>
    </rPh>
    <rPh sb="21" eb="22">
      <t>ガク</t>
    </rPh>
    <rPh sb="24" eb="25">
      <t>オク</t>
    </rPh>
    <rPh sb="25" eb="26">
      <t>エン</t>
    </rPh>
    <rPh sb="26" eb="28">
      <t>イナイ</t>
    </rPh>
    <phoneticPr fontId="3"/>
  </si>
  <si>
    <t>対策の種類</t>
    <rPh sb="0" eb="2">
      <t>タイサク</t>
    </rPh>
    <rPh sb="3" eb="5">
      <t>シュルイ</t>
    </rPh>
    <phoneticPr fontId="3"/>
  </si>
  <si>
    <t>1. 補助事業の実施に係る責任の確認</t>
    <rPh sb="3" eb="5">
      <t>ホジョ</t>
    </rPh>
    <rPh sb="5" eb="7">
      <t>ジギョウ</t>
    </rPh>
    <rPh sb="8" eb="10">
      <t>ジッシ</t>
    </rPh>
    <rPh sb="11" eb="12">
      <t>カカ</t>
    </rPh>
    <rPh sb="13" eb="15">
      <t>セキニン</t>
    </rPh>
    <rPh sb="16" eb="18">
      <t>カクニン</t>
    </rPh>
    <phoneticPr fontId="4"/>
  </si>
  <si>
    <t>2. 代表企業の概要と担当者連絡先</t>
    <rPh sb="3" eb="5">
      <t>ダイヒョウ</t>
    </rPh>
    <rPh sb="5" eb="7">
      <t>キギョウ</t>
    </rPh>
    <rPh sb="8" eb="10">
      <t>ガイヨウ</t>
    </rPh>
    <rPh sb="11" eb="14">
      <t>タントウシャ</t>
    </rPh>
    <rPh sb="14" eb="17">
      <t>レンラクサキ</t>
    </rPh>
    <phoneticPr fontId="4"/>
  </si>
  <si>
    <t>３．代表企業の主な環境指標の批准状況</t>
    <rPh sb="2" eb="4">
      <t>ダイヒョウ</t>
    </rPh>
    <rPh sb="4" eb="6">
      <t>キギョウ</t>
    </rPh>
    <rPh sb="7" eb="8">
      <t>オモ</t>
    </rPh>
    <rPh sb="9" eb="11">
      <t>カンキョウ</t>
    </rPh>
    <rPh sb="11" eb="13">
      <t>シヒョウ</t>
    </rPh>
    <rPh sb="14" eb="16">
      <t>ヒジュン</t>
    </rPh>
    <rPh sb="16" eb="18">
      <t>ジョウキョウ</t>
    </rPh>
    <phoneticPr fontId="3"/>
  </si>
  <si>
    <t>4．代表企業の金融機関との連携状況</t>
    <rPh sb="2" eb="4">
      <t>ダイヒョウ</t>
    </rPh>
    <rPh sb="4" eb="6">
      <t>キギョウ</t>
    </rPh>
    <rPh sb="7" eb="9">
      <t>キンユウ</t>
    </rPh>
    <rPh sb="9" eb="11">
      <t>キカン</t>
    </rPh>
    <rPh sb="13" eb="15">
      <t>レンケイ</t>
    </rPh>
    <rPh sb="15" eb="17">
      <t>ジョウキョウ</t>
    </rPh>
    <phoneticPr fontId="3"/>
  </si>
  <si>
    <t>本補助事業実施にあたり、金融機関の参画がある場合、その内容を記載ください。</t>
    <rPh sb="0" eb="1">
      <t>ホン</t>
    </rPh>
    <rPh sb="1" eb="3">
      <t>ホジョ</t>
    </rPh>
    <rPh sb="3" eb="5">
      <t>ジギョウ</t>
    </rPh>
    <rPh sb="5" eb="7">
      <t>ジッシ</t>
    </rPh>
    <rPh sb="12" eb="14">
      <t>キンユウ</t>
    </rPh>
    <rPh sb="14" eb="16">
      <t>キカン</t>
    </rPh>
    <rPh sb="17" eb="19">
      <t>サンカク</t>
    </rPh>
    <rPh sb="22" eb="24">
      <t>バアイ</t>
    </rPh>
    <rPh sb="27" eb="29">
      <t>ナイヨウ</t>
    </rPh>
    <rPh sb="30" eb="32">
      <t>キサイ</t>
    </rPh>
    <phoneticPr fontId="3"/>
  </si>
  <si>
    <t>1/2</t>
    <phoneticPr fontId="3"/>
  </si>
  <si>
    <t>1/3</t>
    <phoneticPr fontId="3"/>
  </si>
  <si>
    <t>補助率</t>
    <rPh sb="0" eb="3">
      <t>ホジョリツ</t>
    </rPh>
    <phoneticPr fontId="3"/>
  </si>
  <si>
    <t>更新設備の設備所有者</t>
    <rPh sb="0" eb="2">
      <t>コウシン</t>
    </rPh>
    <rPh sb="2" eb="4">
      <t>セツビ</t>
    </rPh>
    <rPh sb="5" eb="7">
      <t>セツビ</t>
    </rPh>
    <rPh sb="7" eb="10">
      <t>ショユウシャ</t>
    </rPh>
    <phoneticPr fontId="3"/>
  </si>
  <si>
    <t>補助事業No.</t>
    <rPh sb="0" eb="2">
      <t>ホジョ</t>
    </rPh>
    <rPh sb="2" eb="4">
      <t>ジギョウ</t>
    </rPh>
    <phoneticPr fontId="3"/>
  </si>
  <si>
    <t>３．サプライチェーン概要と応募者の構成</t>
    <rPh sb="10" eb="12">
      <t>ガイヨウ</t>
    </rPh>
    <rPh sb="13" eb="16">
      <t>オウボシャ</t>
    </rPh>
    <rPh sb="17" eb="19">
      <t>コウセイ</t>
    </rPh>
    <phoneticPr fontId="3"/>
  </si>
  <si>
    <t>参加企業名</t>
    <rPh sb="0" eb="2">
      <t>サンカ</t>
    </rPh>
    <rPh sb="2" eb="4">
      <t>キギョウ</t>
    </rPh>
    <rPh sb="4" eb="5">
      <t>メイ</t>
    </rPh>
    <phoneticPr fontId="3"/>
  </si>
  <si>
    <t>参加の位置付</t>
    <rPh sb="0" eb="2">
      <t>サンカ</t>
    </rPh>
    <rPh sb="3" eb="6">
      <t>イチヅ</t>
    </rPh>
    <phoneticPr fontId="3"/>
  </si>
  <si>
    <t>代表企業の子会社等</t>
    <rPh sb="0" eb="2">
      <t>ダイヒョウ</t>
    </rPh>
    <rPh sb="2" eb="4">
      <t>キギョウ</t>
    </rPh>
    <rPh sb="5" eb="8">
      <t>コガイシャ</t>
    </rPh>
    <rPh sb="8" eb="9">
      <t>トウ</t>
    </rPh>
    <phoneticPr fontId="3"/>
  </si>
  <si>
    <t>サプライチェーン上の位置付け</t>
    <rPh sb="8" eb="9">
      <t>ジョウ</t>
    </rPh>
    <rPh sb="10" eb="13">
      <t>イチヅ</t>
    </rPh>
    <phoneticPr fontId="3"/>
  </si>
  <si>
    <t>５．Scope3削減目標</t>
    <rPh sb="8" eb="10">
      <t>サクゲン</t>
    </rPh>
    <rPh sb="10" eb="12">
      <t>モクヒョウ</t>
    </rPh>
    <phoneticPr fontId="3"/>
  </si>
  <si>
    <t>Scope3の削減目標を公表している場合、資料名および公開先のURLを記載ください。</t>
    <rPh sb="7" eb="9">
      <t>サクゲン</t>
    </rPh>
    <rPh sb="9" eb="11">
      <t>モクヒョウ</t>
    </rPh>
    <rPh sb="12" eb="14">
      <t>コウヒョウ</t>
    </rPh>
    <rPh sb="18" eb="20">
      <t>バアイ</t>
    </rPh>
    <rPh sb="21" eb="23">
      <t>シリョウ</t>
    </rPh>
    <rPh sb="23" eb="24">
      <t>メイ</t>
    </rPh>
    <rPh sb="27" eb="29">
      <t>コウカイ</t>
    </rPh>
    <rPh sb="29" eb="30">
      <t>サキ</t>
    </rPh>
    <rPh sb="35" eb="37">
      <t>キサイ</t>
    </rPh>
    <phoneticPr fontId="3"/>
  </si>
  <si>
    <t>資料名称</t>
    <rPh sb="0" eb="2">
      <t>シリョウ</t>
    </rPh>
    <rPh sb="2" eb="4">
      <t>メイショウ</t>
    </rPh>
    <phoneticPr fontId="3"/>
  </si>
  <si>
    <t>URL</t>
    <phoneticPr fontId="3"/>
  </si>
  <si>
    <t>6．Scope3削減目標につき第三者認証を受けている場合は、認証機関の名称を記載ください。</t>
    <rPh sb="8" eb="10">
      <t>サクゲン</t>
    </rPh>
    <rPh sb="10" eb="12">
      <t>モクヒョウ</t>
    </rPh>
    <rPh sb="15" eb="18">
      <t>ダイサンシャ</t>
    </rPh>
    <rPh sb="18" eb="20">
      <t>ニンショウ</t>
    </rPh>
    <rPh sb="21" eb="22">
      <t>ウ</t>
    </rPh>
    <rPh sb="26" eb="28">
      <t>バアイ</t>
    </rPh>
    <rPh sb="30" eb="32">
      <t>ニンショウ</t>
    </rPh>
    <rPh sb="32" eb="34">
      <t>キカン</t>
    </rPh>
    <rPh sb="35" eb="37">
      <t>メイショウ</t>
    </rPh>
    <rPh sb="38" eb="40">
      <t>キサイ</t>
    </rPh>
    <phoneticPr fontId="3"/>
  </si>
  <si>
    <t>認証機関</t>
    <rPh sb="0" eb="2">
      <t>ニンショウ</t>
    </rPh>
    <rPh sb="2" eb="4">
      <t>キカン</t>
    </rPh>
    <phoneticPr fontId="3"/>
  </si>
  <si>
    <t>サプライチェーン概略図</t>
    <rPh sb="8" eb="10">
      <t>ガイリャク</t>
    </rPh>
    <rPh sb="10" eb="11">
      <t>ズ</t>
    </rPh>
    <phoneticPr fontId="3"/>
  </si>
  <si>
    <t>2050年削減目標への取組</t>
    <rPh sb="4" eb="5">
      <t>ネン</t>
    </rPh>
    <rPh sb="5" eb="7">
      <t>サクゲン</t>
    </rPh>
    <rPh sb="7" eb="9">
      <t>モクヒョウ</t>
    </rPh>
    <rPh sb="11" eb="13">
      <t>トリクミ</t>
    </rPh>
    <phoneticPr fontId="4"/>
  </si>
  <si>
    <t>連携役割</t>
    <rPh sb="0" eb="2">
      <t>レンケイ</t>
    </rPh>
    <rPh sb="2" eb="4">
      <t>ヤクワリ</t>
    </rPh>
    <phoneticPr fontId="3"/>
  </si>
  <si>
    <t>同左</t>
    <rPh sb="0" eb="2">
      <t>ドウサ</t>
    </rPh>
    <phoneticPr fontId="3"/>
  </si>
  <si>
    <t>事業実施年度</t>
    <rPh sb="0" eb="2">
      <t>ジギョウ</t>
    </rPh>
    <rPh sb="2" eb="4">
      <t>ジッシ</t>
    </rPh>
    <rPh sb="4" eb="6">
      <t>ネンド</t>
    </rPh>
    <phoneticPr fontId="3"/>
  </si>
  <si>
    <t>中小企業者該当</t>
    <rPh sb="0" eb="2">
      <t>チュウショウ</t>
    </rPh>
    <rPh sb="2" eb="4">
      <t>キギョウ</t>
    </rPh>
    <rPh sb="4" eb="5">
      <t>シャ</t>
    </rPh>
    <rPh sb="5" eb="7">
      <t>ガイトウ</t>
    </rPh>
    <phoneticPr fontId="3"/>
  </si>
  <si>
    <t>←（チェック事項）令和5年度は２億円以内か</t>
    <rPh sb="9" eb="11">
      <t>レイワ</t>
    </rPh>
    <rPh sb="12" eb="14">
      <t>ネンド</t>
    </rPh>
    <rPh sb="16" eb="18">
      <t>オクエン</t>
    </rPh>
    <rPh sb="18" eb="20">
      <t>イナイ</t>
    </rPh>
    <phoneticPr fontId="3"/>
  </si>
  <si>
    <t>参加の位置付</t>
    <rPh sb="0" eb="2">
      <t>サンカ</t>
    </rPh>
    <rPh sb="3" eb="6">
      <t>イチツキ</t>
    </rPh>
    <phoneticPr fontId="3"/>
  </si>
  <si>
    <t>補助事業実施企業名
(ESCO/リース会社/金融機関は対象外)</t>
    <rPh sb="0" eb="2">
      <t>ホジョ</t>
    </rPh>
    <rPh sb="2" eb="4">
      <t>ジギョウ</t>
    </rPh>
    <rPh sb="4" eb="6">
      <t>ジッシ</t>
    </rPh>
    <rPh sb="6" eb="9">
      <t>キギョウメイ</t>
    </rPh>
    <rPh sb="19" eb="21">
      <t>カイシャ</t>
    </rPh>
    <rPh sb="22" eb="24">
      <t>キンユウ</t>
    </rPh>
    <rPh sb="24" eb="26">
      <t>キカン</t>
    </rPh>
    <rPh sb="27" eb="29">
      <t>タイショウ</t>
    </rPh>
    <rPh sb="29" eb="30">
      <t>ガイ</t>
    </rPh>
    <phoneticPr fontId="3"/>
  </si>
  <si>
    <t>←（チェック事項）事業全体の補助申請額が５億円以内か</t>
    <rPh sb="9" eb="11">
      <t>ジギョウ</t>
    </rPh>
    <rPh sb="11" eb="13">
      <t>ゼンタイ</t>
    </rPh>
    <rPh sb="14" eb="16">
      <t>ホジョ</t>
    </rPh>
    <rPh sb="16" eb="18">
      <t>シンセイ</t>
    </rPh>
    <rPh sb="18" eb="19">
      <t>ガク</t>
    </rPh>
    <rPh sb="21" eb="22">
      <t>オク</t>
    </rPh>
    <rPh sb="22" eb="23">
      <t>エン</t>
    </rPh>
    <rPh sb="23" eb="25">
      <t>イナイ</t>
    </rPh>
    <phoneticPr fontId="3"/>
  </si>
  <si>
    <t>ESCO事業者</t>
    <rPh sb="4" eb="7">
      <t>ジギョウシャ</t>
    </rPh>
    <phoneticPr fontId="3"/>
  </si>
  <si>
    <t>リース会社</t>
    <rPh sb="3" eb="5">
      <t>カイシャ</t>
    </rPh>
    <phoneticPr fontId="3"/>
  </si>
  <si>
    <t>設備所有者</t>
    <rPh sb="0" eb="2">
      <t>セツビ</t>
    </rPh>
    <rPh sb="2" eb="5">
      <t>ショユウシャ</t>
    </rPh>
    <phoneticPr fontId="3"/>
  </si>
  <si>
    <t>その他の参画企業</t>
    <rPh sb="2" eb="3">
      <t>タ</t>
    </rPh>
    <rPh sb="4" eb="6">
      <t>サンカク</t>
    </rPh>
    <rPh sb="6" eb="8">
      <t>キギョウ</t>
    </rPh>
    <phoneticPr fontId="3"/>
  </si>
  <si>
    <t>参加の位置付け</t>
    <rPh sb="0" eb="2">
      <t>サンカ</t>
    </rPh>
    <rPh sb="3" eb="6">
      <t>イチヅ</t>
    </rPh>
    <phoneticPr fontId="3"/>
  </si>
  <si>
    <t>事業が採択された場合、本シートの緑枠内の内容は公開されます。</t>
    <rPh sb="0" eb="2">
      <t>ジギョウ</t>
    </rPh>
    <rPh sb="3" eb="5">
      <t>サイタク</t>
    </rPh>
    <rPh sb="8" eb="10">
      <t>バアイ</t>
    </rPh>
    <rPh sb="11" eb="12">
      <t>ホン</t>
    </rPh>
    <rPh sb="16" eb="17">
      <t>ミドリ</t>
    </rPh>
    <rPh sb="17" eb="18">
      <t>ワク</t>
    </rPh>
    <rPh sb="18" eb="19">
      <t>ナイ</t>
    </rPh>
    <rPh sb="20" eb="22">
      <t>ナイヨウ</t>
    </rPh>
    <rPh sb="23" eb="25">
      <t>コウカイ</t>
    </rPh>
    <phoneticPr fontId="3"/>
  </si>
  <si>
    <t>中小企業者の該当</t>
    <rPh sb="0" eb="2">
      <t>チュウショウ</t>
    </rPh>
    <rPh sb="2" eb="4">
      <t>キギョウ</t>
    </rPh>
    <rPh sb="4" eb="5">
      <t>シャ</t>
    </rPh>
    <rPh sb="6" eb="8">
      <t>ガイトウ</t>
    </rPh>
    <phoneticPr fontId="3"/>
  </si>
  <si>
    <t>対策の種類</t>
    <rPh sb="0" eb="2">
      <t>タイサク</t>
    </rPh>
    <rPh sb="3" eb="5">
      <t>シュルイ</t>
    </rPh>
    <phoneticPr fontId="3"/>
  </si>
  <si>
    <t>設備更新</t>
    <rPh sb="0" eb="2">
      <t>セツビ</t>
    </rPh>
    <rPh sb="2" eb="4">
      <t>コウシン</t>
    </rPh>
    <phoneticPr fontId="3"/>
  </si>
  <si>
    <t>令和</t>
    <rPh sb="0" eb="2">
      <t>レイワ</t>
    </rPh>
    <phoneticPr fontId="24"/>
  </si>
  <si>
    <t>年</t>
    <rPh sb="0" eb="1">
      <t>ネン</t>
    </rPh>
    <phoneticPr fontId="24"/>
  </si>
  <si>
    <t>月</t>
    <rPh sb="0" eb="1">
      <t>ツキ</t>
    </rPh>
    <phoneticPr fontId="24"/>
  </si>
  <si>
    <t>日</t>
    <rPh sb="0" eb="1">
      <t>ニチ</t>
    </rPh>
    <phoneticPr fontId="24"/>
  </si>
  <si>
    <t>住所</t>
    <phoneticPr fontId="25"/>
  </si>
  <si>
    <t>法人の名称　</t>
  </si>
  <si>
    <t>代表者の役職名</t>
    <rPh sb="4" eb="7">
      <t>ヤクショクメイ</t>
    </rPh>
    <phoneticPr fontId="25"/>
  </si>
  <si>
    <t>代表者の氏名</t>
    <phoneticPr fontId="25"/>
  </si>
  <si>
    <t>・・・記入して下さい。</t>
    <rPh sb="3" eb="5">
      <t>キニュウ</t>
    </rPh>
    <rPh sb="7" eb="8">
      <t>クダ</t>
    </rPh>
    <phoneticPr fontId="26"/>
  </si>
  <si>
    <t>・・・選択してください。</t>
    <rPh sb="3" eb="5">
      <t>センタク</t>
    </rPh>
    <phoneticPr fontId="26"/>
  </si>
  <si>
    <t>・・・自動計算セルです。</t>
    <rPh sb="3" eb="5">
      <t>ジドウ</t>
    </rPh>
    <rPh sb="5" eb="7">
      <t>ケイサン</t>
    </rPh>
    <phoneticPr fontId="26"/>
  </si>
  <si>
    <t>一般財団法人 日本海事協会</t>
    <rPh sb="7" eb="9">
      <t>ニッポン</t>
    </rPh>
    <rPh sb="9" eb="11">
      <t>カイジ</t>
    </rPh>
    <rPh sb="11" eb="13">
      <t>キョウカイ</t>
    </rPh>
    <phoneticPr fontId="3"/>
  </si>
  <si>
    <t>会長　殿</t>
    <rPh sb="0" eb="2">
      <t>カイチョウ</t>
    </rPh>
    <phoneticPr fontId="24"/>
  </si>
  <si>
    <t>所属部署</t>
    <rPh sb="0" eb="2">
      <t>ショゾク</t>
    </rPh>
    <rPh sb="2" eb="4">
      <t>ブショ</t>
    </rPh>
    <phoneticPr fontId="3"/>
  </si>
  <si>
    <t>氏名</t>
    <rPh sb="0" eb="2">
      <t>シメイ</t>
    </rPh>
    <phoneticPr fontId="3"/>
  </si>
  <si>
    <t>（１）責任者</t>
    <phoneticPr fontId="25"/>
  </si>
  <si>
    <t>（２）担当者</t>
    <phoneticPr fontId="25"/>
  </si>
  <si>
    <t>電話番号</t>
    <rPh sb="0" eb="2">
      <t>デンワ</t>
    </rPh>
    <rPh sb="2" eb="4">
      <t>バンゴウ</t>
    </rPh>
    <phoneticPr fontId="3"/>
  </si>
  <si>
    <t>Eメールアドレス</t>
    <phoneticPr fontId="3"/>
  </si>
  <si>
    <t>←応募申請書の責任者が表示されていますが、上書き可能です。</t>
    <rPh sb="1" eb="3">
      <t>オウボ</t>
    </rPh>
    <rPh sb="3" eb="5">
      <t>シンセイ</t>
    </rPh>
    <rPh sb="5" eb="6">
      <t>ショ</t>
    </rPh>
    <rPh sb="7" eb="10">
      <t>セキニンシャ</t>
    </rPh>
    <rPh sb="11" eb="13">
      <t>ヒョウジ</t>
    </rPh>
    <rPh sb="21" eb="23">
      <t>ウワガ</t>
    </rPh>
    <rPh sb="24" eb="26">
      <t>カノウ</t>
    </rPh>
    <phoneticPr fontId="4"/>
  </si>
  <si>
    <t>←代表企業名が表示されていますが、上書き可能です。</t>
    <rPh sb="1" eb="3">
      <t>ダイヒョウ</t>
    </rPh>
    <rPh sb="3" eb="5">
      <t>キギョウ</t>
    </rPh>
    <rPh sb="5" eb="6">
      <t>メイ</t>
    </rPh>
    <rPh sb="7" eb="9">
      <t>ヒョウジ</t>
    </rPh>
    <rPh sb="17" eb="19">
      <t>ウワガ</t>
    </rPh>
    <rPh sb="20" eb="22">
      <t>カノウ</t>
    </rPh>
    <phoneticPr fontId="4"/>
  </si>
  <si>
    <t>←代表企業の情報が表示されていますが、上書き可能です。</t>
    <rPh sb="1" eb="3">
      <t>ダイヒョウ</t>
    </rPh>
    <rPh sb="3" eb="5">
      <t>キギョウ</t>
    </rPh>
    <rPh sb="6" eb="8">
      <t>ジョウホウ</t>
    </rPh>
    <rPh sb="9" eb="11">
      <t>ヒョウジ</t>
    </rPh>
    <rPh sb="19" eb="21">
      <t>ウワガ</t>
    </rPh>
    <rPh sb="22" eb="24">
      <t>カノウ</t>
    </rPh>
    <phoneticPr fontId="4"/>
  </si>
  <si>
    <t>申請者</t>
    <rPh sb="0" eb="3">
      <t>シンセイシャ</t>
    </rPh>
    <phoneticPr fontId="25"/>
  </si>
  <si>
    <t>役職</t>
    <rPh sb="0" eb="2">
      <t>ヤクショク</t>
    </rPh>
    <phoneticPr fontId="3"/>
  </si>
  <si>
    <t>応募申請書</t>
    <phoneticPr fontId="3"/>
  </si>
  <si>
    <t>記入上の注意(本シート）</t>
    <rPh sb="0" eb="2">
      <t>キニュウ</t>
    </rPh>
    <rPh sb="2" eb="3">
      <t>ジョウ</t>
    </rPh>
    <rPh sb="4" eb="6">
      <t>チュウイ</t>
    </rPh>
    <rPh sb="7" eb="8">
      <t>ホン</t>
    </rPh>
    <phoneticPr fontId="3"/>
  </si>
  <si>
    <t>本ファイルのシートの構成と提出要否</t>
    <rPh sb="0" eb="1">
      <t>ホン</t>
    </rPh>
    <rPh sb="10" eb="12">
      <t>コウセイ</t>
    </rPh>
    <rPh sb="13" eb="15">
      <t>テイシュツ</t>
    </rPh>
    <rPh sb="15" eb="17">
      <t>ヨウヒ</t>
    </rPh>
    <phoneticPr fontId="3"/>
  </si>
  <si>
    <t>シート名</t>
    <rPh sb="3" eb="4">
      <t>メイ</t>
    </rPh>
    <phoneticPr fontId="3"/>
  </si>
  <si>
    <t>提出要否</t>
    <rPh sb="0" eb="2">
      <t>テイシュツ</t>
    </rPh>
    <rPh sb="2" eb="4">
      <t>ヨウヒ</t>
    </rPh>
    <phoneticPr fontId="3"/>
  </si>
  <si>
    <t>不要</t>
    <rPh sb="0" eb="2">
      <t>フヨウ</t>
    </rPh>
    <phoneticPr fontId="3"/>
  </si>
  <si>
    <t>要</t>
    <rPh sb="0" eb="1">
      <t>ヨウ</t>
    </rPh>
    <phoneticPr fontId="3"/>
  </si>
  <si>
    <t>黄色のセル</t>
    <rPh sb="0" eb="2">
      <t>キイロ</t>
    </rPh>
    <phoneticPr fontId="3"/>
  </si>
  <si>
    <t>緑のセル</t>
    <rPh sb="0" eb="1">
      <t>ミドリ</t>
    </rPh>
    <phoneticPr fontId="3"/>
  </si>
  <si>
    <t>水色のセル</t>
    <rPh sb="0" eb="2">
      <t>ミズイロ</t>
    </rPh>
    <phoneticPr fontId="3"/>
  </si>
  <si>
    <t>〇</t>
    <phoneticPr fontId="3"/>
  </si>
  <si>
    <t>資料を作成いただくにあたり、セルの記入箇所は以下の通りとなっています。</t>
    <rPh sb="0" eb="2">
      <t>シリョウ</t>
    </rPh>
    <rPh sb="3" eb="5">
      <t>サクセイ</t>
    </rPh>
    <rPh sb="17" eb="19">
      <t>キニュウ</t>
    </rPh>
    <rPh sb="19" eb="21">
      <t>カショ</t>
    </rPh>
    <rPh sb="22" eb="24">
      <t>イカ</t>
    </rPh>
    <rPh sb="25" eb="26">
      <t>トオ</t>
    </rPh>
    <phoneticPr fontId="3"/>
  </si>
  <si>
    <t>設備更新と燃料転換組合せ</t>
    <rPh sb="0" eb="2">
      <t>セツビ</t>
    </rPh>
    <rPh sb="2" eb="4">
      <t>コウシン</t>
    </rPh>
    <rPh sb="5" eb="7">
      <t>ネンリョウ</t>
    </rPh>
    <rPh sb="7" eb="9">
      <t>テンカン</t>
    </rPh>
    <rPh sb="9" eb="11">
      <t>クミアワ</t>
    </rPh>
    <phoneticPr fontId="3"/>
  </si>
  <si>
    <t>企業間連携先進モデル支援</t>
    <rPh sb="0" eb="7">
      <t>キギョウカンレンケイセンシン</t>
    </rPh>
    <rPh sb="10" eb="12">
      <t>シエン</t>
    </rPh>
    <phoneticPr fontId="3"/>
  </si>
  <si>
    <t>事業者の業務概要がわかる資料及び定款又は寄附行為</t>
  </si>
  <si>
    <t>事業者の直近２期分の財務諸表（貸借対照表、損益計算書）</t>
    <phoneticPr fontId="3"/>
  </si>
  <si>
    <t>導入する設備・技術に関する説明資料</t>
    <phoneticPr fontId="3"/>
  </si>
  <si>
    <t>様式１別添1 固定価格買取制度の設備認定に関する誓約書</t>
    <phoneticPr fontId="3"/>
  </si>
  <si>
    <t>消費税免税事業者に関する資料</t>
    <phoneticPr fontId="3"/>
  </si>
  <si>
    <t>環境指標等の取組に関する資料</t>
    <rPh sb="4" eb="5">
      <t>トウ</t>
    </rPh>
    <rPh sb="6" eb="8">
      <t>トリクミ</t>
    </rPh>
    <rPh sb="9" eb="10">
      <t>カン</t>
    </rPh>
    <phoneticPr fontId="1"/>
  </si>
  <si>
    <t>中小企業等を証する書類</t>
    <phoneticPr fontId="3"/>
  </si>
  <si>
    <t>対象設備に関するリース／ESCO契約書等（案）、リース料／ESCO料金計算書（任意様式）</t>
    <phoneticPr fontId="3"/>
  </si>
  <si>
    <t>当社および本補助事業応募者(代表事業の子会社等、連携企業、その他の参画企業)は、公募要領別紙１「暴力団排除に関する誓約事項」を確認し、該当しないこと、また、当該契約満了までの将来においても該当することがないことを誓約します。</t>
    <rPh sb="0" eb="2">
      <t>トウシャ</t>
    </rPh>
    <rPh sb="5" eb="6">
      <t>ホン</t>
    </rPh>
    <rPh sb="6" eb="8">
      <t>ホジョ</t>
    </rPh>
    <rPh sb="8" eb="10">
      <t>ジギョウ</t>
    </rPh>
    <rPh sb="10" eb="13">
      <t>オウボシャ</t>
    </rPh>
    <rPh sb="14" eb="16">
      <t>ダイヒョウ</t>
    </rPh>
    <rPh sb="16" eb="18">
      <t>ジギョウ</t>
    </rPh>
    <rPh sb="19" eb="22">
      <t>コガイシャ</t>
    </rPh>
    <rPh sb="22" eb="23">
      <t>トウ</t>
    </rPh>
    <rPh sb="24" eb="26">
      <t>レンケイ</t>
    </rPh>
    <rPh sb="26" eb="28">
      <t>キギョウ</t>
    </rPh>
    <rPh sb="31" eb="32">
      <t>タ</t>
    </rPh>
    <rPh sb="33" eb="35">
      <t>サンカク</t>
    </rPh>
    <rPh sb="35" eb="37">
      <t>キギョウ</t>
    </rPh>
    <rPh sb="40" eb="42">
      <t>コウボ</t>
    </rPh>
    <rPh sb="42" eb="44">
      <t>ヨウリョウ</t>
    </rPh>
    <rPh sb="44" eb="46">
      <t>ベッシ</t>
    </rPh>
    <rPh sb="48" eb="51">
      <t>ボウリョクダン</t>
    </rPh>
    <rPh sb="51" eb="53">
      <t>ハイジョ</t>
    </rPh>
    <rPh sb="54" eb="55">
      <t>カン</t>
    </rPh>
    <rPh sb="57" eb="59">
      <t>セイヤク</t>
    </rPh>
    <rPh sb="59" eb="61">
      <t>ジコウ</t>
    </rPh>
    <rPh sb="63" eb="65">
      <t>カクニン</t>
    </rPh>
    <rPh sb="67" eb="69">
      <t>ガイトウ</t>
    </rPh>
    <rPh sb="78" eb="80">
      <t>トウガイ</t>
    </rPh>
    <rPh sb="80" eb="82">
      <t>ケイヤク</t>
    </rPh>
    <rPh sb="82" eb="84">
      <t>マンリョウ</t>
    </rPh>
    <rPh sb="87" eb="89">
      <t>ショウライ</t>
    </rPh>
    <rPh sb="94" eb="96">
      <t>ガイトウ</t>
    </rPh>
    <rPh sb="106" eb="108">
      <t>セイヤク</t>
    </rPh>
    <phoneticPr fontId="3"/>
  </si>
  <si>
    <t>〇</t>
    <phoneticPr fontId="3"/>
  </si>
  <si>
    <t>当社および本補助事業応募者(代表事業の子会社等、連携企業、その他の参画企業)は、公募要領別紙２「個人情報の取扱いについて」を確認し、記載内容に同意します。</t>
    <rPh sb="0" eb="2">
      <t>トウシャ</t>
    </rPh>
    <rPh sb="5" eb="6">
      <t>ホン</t>
    </rPh>
    <rPh sb="6" eb="8">
      <t>ホジョ</t>
    </rPh>
    <rPh sb="8" eb="10">
      <t>ジギョウ</t>
    </rPh>
    <rPh sb="10" eb="13">
      <t>オウボシャ</t>
    </rPh>
    <rPh sb="14" eb="16">
      <t>ダイヒョウ</t>
    </rPh>
    <rPh sb="16" eb="18">
      <t>ジギョウ</t>
    </rPh>
    <rPh sb="19" eb="22">
      <t>コガイシャ</t>
    </rPh>
    <rPh sb="22" eb="23">
      <t>トウ</t>
    </rPh>
    <rPh sb="24" eb="26">
      <t>レンケイ</t>
    </rPh>
    <rPh sb="26" eb="28">
      <t>キギョウ</t>
    </rPh>
    <rPh sb="31" eb="32">
      <t>タ</t>
    </rPh>
    <rPh sb="33" eb="35">
      <t>サンカク</t>
    </rPh>
    <rPh sb="35" eb="37">
      <t>キギョウ</t>
    </rPh>
    <rPh sb="40" eb="42">
      <t>コウボ</t>
    </rPh>
    <rPh sb="42" eb="44">
      <t>ヨウリョウ</t>
    </rPh>
    <rPh sb="44" eb="46">
      <t>ベッシ</t>
    </rPh>
    <rPh sb="48" eb="50">
      <t>コジン</t>
    </rPh>
    <rPh sb="50" eb="52">
      <t>ジョウホウ</t>
    </rPh>
    <rPh sb="53" eb="55">
      <t>トリアツカ</t>
    </rPh>
    <rPh sb="62" eb="64">
      <t>カクニン</t>
    </rPh>
    <rPh sb="66" eb="68">
      <t>キサイ</t>
    </rPh>
    <rPh sb="68" eb="70">
      <t>ナイヨウ</t>
    </rPh>
    <rPh sb="71" eb="73">
      <t>ドウイ</t>
    </rPh>
    <phoneticPr fontId="3"/>
  </si>
  <si>
    <t>交付規程及び公募要領等を熟読し、本補助事業の内容等について確認し、了承しています。</t>
    <rPh sb="0" eb="2">
      <t>コウフ</t>
    </rPh>
    <rPh sb="2" eb="4">
      <t>キテイ</t>
    </rPh>
    <rPh sb="4" eb="5">
      <t>オヨ</t>
    </rPh>
    <rPh sb="6" eb="8">
      <t>コウボ</t>
    </rPh>
    <rPh sb="8" eb="10">
      <t>ヨウリョウ</t>
    </rPh>
    <rPh sb="10" eb="11">
      <t>トウ</t>
    </rPh>
    <rPh sb="12" eb="14">
      <t>ジュクドク</t>
    </rPh>
    <rPh sb="16" eb="17">
      <t>ホン</t>
    </rPh>
    <rPh sb="17" eb="19">
      <t>ホジョ</t>
    </rPh>
    <rPh sb="19" eb="21">
      <t>ジギョウ</t>
    </rPh>
    <rPh sb="22" eb="24">
      <t>ナイヨウ</t>
    </rPh>
    <rPh sb="24" eb="25">
      <t>トウ</t>
    </rPh>
    <rPh sb="29" eb="31">
      <t>カクニン</t>
    </rPh>
    <rPh sb="33" eb="35">
      <t>リョウショウ</t>
    </rPh>
    <phoneticPr fontId="3"/>
  </si>
  <si>
    <t>提出する応募申請書に、虚偽、不正の記入はございません。</t>
    <rPh sb="0" eb="2">
      <t>テイシュツ</t>
    </rPh>
    <rPh sb="4" eb="6">
      <t>オウボ</t>
    </rPh>
    <rPh sb="6" eb="8">
      <t>シンセイ</t>
    </rPh>
    <rPh sb="8" eb="9">
      <t>ショ</t>
    </rPh>
    <rPh sb="11" eb="13">
      <t>キョギ</t>
    </rPh>
    <rPh sb="14" eb="16">
      <t>フセイ</t>
    </rPh>
    <rPh sb="17" eb="19">
      <t>キニュウ</t>
    </rPh>
    <phoneticPr fontId="3"/>
  </si>
  <si>
    <t>2. 応募申請にあたり、以下について誓約致します。</t>
    <rPh sb="3" eb="5">
      <t>オウボ</t>
    </rPh>
    <rPh sb="5" eb="7">
      <t>シンセイ</t>
    </rPh>
    <rPh sb="12" eb="14">
      <t>イカ</t>
    </rPh>
    <rPh sb="18" eb="20">
      <t>セイヤク</t>
    </rPh>
    <rPh sb="20" eb="21">
      <t>イタ</t>
    </rPh>
    <phoneticPr fontId="3"/>
  </si>
  <si>
    <t>3. 本件責任者及び担当者の氏名、連絡先等</t>
    <phoneticPr fontId="25"/>
  </si>
  <si>
    <t>記入上の注意</t>
    <rPh sb="0" eb="2">
      <t>キニュウ</t>
    </rPh>
    <rPh sb="2" eb="3">
      <t>ジョウ</t>
    </rPh>
    <rPh sb="4" eb="6">
      <t>チュウイ</t>
    </rPh>
    <phoneticPr fontId="3"/>
  </si>
  <si>
    <t>交付規程第3条第4項に規定する補助事業の実施に係る責について確認しました。</t>
    <rPh sb="0" eb="2">
      <t>コウフ</t>
    </rPh>
    <rPh sb="2" eb="4">
      <t>キテイ</t>
    </rPh>
    <rPh sb="4" eb="5">
      <t>ダイ</t>
    </rPh>
    <rPh sb="6" eb="7">
      <t>ジョウ</t>
    </rPh>
    <rPh sb="7" eb="8">
      <t>ダイ</t>
    </rPh>
    <rPh sb="9" eb="10">
      <t>コウ</t>
    </rPh>
    <rPh sb="11" eb="13">
      <t>キテイ</t>
    </rPh>
    <rPh sb="15" eb="17">
      <t>ホジョ</t>
    </rPh>
    <rPh sb="17" eb="19">
      <t>ジギョウ</t>
    </rPh>
    <rPh sb="20" eb="22">
      <t>ジッシ</t>
    </rPh>
    <rPh sb="23" eb="24">
      <t>カカ</t>
    </rPh>
    <rPh sb="25" eb="26">
      <t>セ</t>
    </rPh>
    <rPh sb="30" eb="32">
      <t>カクニン</t>
    </rPh>
    <phoneticPr fontId="4"/>
  </si>
  <si>
    <t>本シートは、参加企業が8以下および補助事業が6以下に対応しています。参加企業数・補助事業実施予定数がそれらを超える場合は、協会(一般財団法人 日本海事協会)に連絡をお願いします。</t>
    <rPh sb="0" eb="1">
      <t>ホン</t>
    </rPh>
    <rPh sb="6" eb="8">
      <t>サンカ</t>
    </rPh>
    <rPh sb="8" eb="10">
      <t>キギョウ</t>
    </rPh>
    <rPh sb="12" eb="14">
      <t>イカ</t>
    </rPh>
    <rPh sb="17" eb="19">
      <t>ホジョ</t>
    </rPh>
    <rPh sb="19" eb="21">
      <t>ジギョウ</t>
    </rPh>
    <rPh sb="23" eb="25">
      <t>イカ</t>
    </rPh>
    <rPh sb="26" eb="28">
      <t>タイオウ</t>
    </rPh>
    <rPh sb="34" eb="36">
      <t>サンカ</t>
    </rPh>
    <rPh sb="36" eb="38">
      <t>キギョウ</t>
    </rPh>
    <rPh sb="38" eb="39">
      <t>スウ</t>
    </rPh>
    <rPh sb="40" eb="42">
      <t>ホジョ</t>
    </rPh>
    <rPh sb="42" eb="44">
      <t>ジギョウ</t>
    </rPh>
    <rPh sb="44" eb="46">
      <t>ジッシ</t>
    </rPh>
    <rPh sb="46" eb="48">
      <t>ヨテイ</t>
    </rPh>
    <rPh sb="48" eb="49">
      <t>スウ</t>
    </rPh>
    <rPh sb="54" eb="55">
      <t>コ</t>
    </rPh>
    <rPh sb="57" eb="59">
      <t>バアイ</t>
    </rPh>
    <rPh sb="61" eb="63">
      <t>キョウカイ</t>
    </rPh>
    <rPh sb="64" eb="66">
      <t>イッパン</t>
    </rPh>
    <rPh sb="66" eb="68">
      <t>ザイダン</t>
    </rPh>
    <rPh sb="68" eb="70">
      <t>ホウジン</t>
    </rPh>
    <rPh sb="71" eb="73">
      <t>ニッポン</t>
    </rPh>
    <rPh sb="73" eb="75">
      <t>カイジ</t>
    </rPh>
    <rPh sb="75" eb="77">
      <t>キョウカイ</t>
    </rPh>
    <rPh sb="79" eb="81">
      <t>レンラク</t>
    </rPh>
    <rPh sb="83" eb="84">
      <t>ネガ</t>
    </rPh>
    <phoneticPr fontId="3"/>
  </si>
  <si>
    <t>←本エクセルファイルにて作成</t>
    <rPh sb="1" eb="2">
      <t>ホン</t>
    </rPh>
    <rPh sb="12" eb="14">
      <t>サクセイ</t>
    </rPh>
    <phoneticPr fontId="3"/>
  </si>
  <si>
    <t>←任意フォーム</t>
    <rPh sb="1" eb="3">
      <t>ニンイ</t>
    </rPh>
    <phoneticPr fontId="3"/>
  </si>
  <si>
    <t>(1)総事業費</t>
    <phoneticPr fontId="3"/>
  </si>
  <si>
    <r>
      <rPr>
        <b/>
        <sz val="10"/>
        <rFont val="Meiryo UI"/>
        <family val="3"/>
        <charset val="128"/>
      </rPr>
      <t>(8)補助金所要額</t>
    </r>
    <r>
      <rPr>
        <sz val="10"/>
        <rFont val="Meiryo UI"/>
        <family val="3"/>
        <charset val="128"/>
      </rPr>
      <t xml:space="preserve">
　</t>
    </r>
    <r>
      <rPr>
        <sz val="9"/>
        <rFont val="Meiryo UI"/>
        <family val="3"/>
        <charset val="128"/>
      </rPr>
      <t>　(7)X(補助率)
　　千円未満切り捨て</t>
    </r>
    <rPh sb="17" eb="20">
      <t>ホジョリツ</t>
    </rPh>
    <phoneticPr fontId="3"/>
  </si>
  <si>
    <r>
      <rPr>
        <b/>
        <sz val="10"/>
        <rFont val="Meiryo UI"/>
        <family val="3"/>
        <charset val="128"/>
      </rPr>
      <t>(7)補助基本額</t>
    </r>
    <r>
      <rPr>
        <sz val="10"/>
        <rFont val="Meiryo UI"/>
        <family val="3"/>
        <charset val="128"/>
      </rPr>
      <t xml:space="preserve">
</t>
    </r>
    <r>
      <rPr>
        <sz val="9"/>
        <rFont val="Meiryo UI"/>
        <family val="3"/>
        <charset val="128"/>
      </rPr>
      <t>(3)と(6)を比較して
少ない方の額</t>
    </r>
    <rPh sb="7" eb="8">
      <t>ガク</t>
    </rPh>
    <phoneticPr fontId="3"/>
  </si>
  <si>
    <r>
      <rPr>
        <b/>
        <sz val="10"/>
        <rFont val="Meiryo UI"/>
        <family val="3"/>
        <charset val="128"/>
      </rPr>
      <t>(6)選定額</t>
    </r>
    <r>
      <rPr>
        <sz val="10"/>
        <rFont val="Meiryo UI"/>
        <family val="3"/>
        <charset val="128"/>
      </rPr>
      <t xml:space="preserve">
</t>
    </r>
    <r>
      <rPr>
        <sz val="9"/>
        <rFont val="Meiryo UI"/>
        <family val="3"/>
        <charset val="128"/>
      </rPr>
      <t>(4)と(5)を比較して
少ない方の額</t>
    </r>
    <phoneticPr fontId="3"/>
  </si>
  <si>
    <r>
      <rPr>
        <b/>
        <sz val="10"/>
        <rFont val="Meiryo UI"/>
        <family val="3"/>
        <charset val="128"/>
      </rPr>
      <t>(5)基準額</t>
    </r>
    <r>
      <rPr>
        <sz val="10"/>
        <rFont val="Meiryo UI"/>
        <family val="3"/>
        <charset val="128"/>
      </rPr>
      <t xml:space="preserve">
</t>
    </r>
    <r>
      <rPr>
        <sz val="9"/>
        <rFont val="Meiryo UI"/>
        <family val="3"/>
        <charset val="128"/>
      </rPr>
      <t>（内示通知書の補助基本額。公募の際は入寮不要）</t>
    </r>
    <rPh sb="20" eb="22">
      <t>コウボ</t>
    </rPh>
    <rPh sb="23" eb="24">
      <t>サイ</t>
    </rPh>
    <rPh sb="25" eb="27">
      <t>ニュウリョウ</t>
    </rPh>
    <rPh sb="27" eb="29">
      <t>フヨウ</t>
    </rPh>
    <phoneticPr fontId="3"/>
  </si>
  <si>
    <r>
      <rPr>
        <b/>
        <sz val="10"/>
        <rFont val="Meiryo UI"/>
        <family val="3"/>
        <charset val="128"/>
      </rPr>
      <t>(4)補助対象経費</t>
    </r>
    <r>
      <rPr>
        <sz val="10"/>
        <rFont val="Meiryo UI"/>
        <family val="3"/>
        <charset val="128"/>
      </rPr>
      <t xml:space="preserve">
    </t>
    </r>
    <r>
      <rPr>
        <sz val="9"/>
        <rFont val="Meiryo UI"/>
        <family val="3"/>
        <charset val="128"/>
      </rPr>
      <t>支出予定額</t>
    </r>
    <phoneticPr fontId="3"/>
  </si>
  <si>
    <r>
      <rPr>
        <b/>
        <sz val="10"/>
        <rFont val="Meiryo UI"/>
        <family val="3"/>
        <charset val="128"/>
      </rPr>
      <t>(3)差引額</t>
    </r>
    <r>
      <rPr>
        <sz val="10"/>
        <rFont val="Meiryo UI"/>
        <family val="3"/>
        <charset val="128"/>
      </rPr>
      <t xml:space="preserve">
</t>
    </r>
    <r>
      <rPr>
        <sz val="9"/>
        <rFont val="Meiryo UI"/>
        <family val="3"/>
        <charset val="128"/>
      </rPr>
      <t>(1) － (2)</t>
    </r>
    <phoneticPr fontId="3"/>
  </si>
  <si>
    <t>(2)寄付金その他の収入</t>
    <phoneticPr fontId="3"/>
  </si>
  <si>
    <t>(補助率)</t>
    <rPh sb="1" eb="4">
      <t>ホジョリツ</t>
    </rPh>
    <phoneticPr fontId="3"/>
  </si>
  <si>
    <t>別紙2プロジェクト全体の資金計画</t>
    <phoneticPr fontId="3"/>
  </si>
  <si>
    <t>灰色のセル</t>
    <rPh sb="0" eb="2">
      <t>ハイイロ</t>
    </rPh>
    <phoneticPr fontId="3"/>
  </si>
  <si>
    <t>・・・入力不要です。</t>
    <rPh sb="3" eb="5">
      <t>ニュウリョク</t>
    </rPh>
    <rPh sb="5" eb="7">
      <t>フヨウ</t>
    </rPh>
    <phoneticPr fontId="26"/>
  </si>
  <si>
    <t>本ファイルは、代表企業が作成する書類です。代表企業は、下記4つのシートに必要事項を記入してください。</t>
    <rPh sb="7" eb="9">
      <t>ダイヒョウ</t>
    </rPh>
    <rPh sb="9" eb="11">
      <t>キギョウ</t>
    </rPh>
    <rPh sb="21" eb="23">
      <t>ダイヒョウ</t>
    </rPh>
    <phoneticPr fontId="3"/>
  </si>
  <si>
    <t>←「様式1別紙②_補助事業の概要(補助事業実施企業).xlsx」にて作成</t>
    <rPh sb="34" eb="36">
      <t>サクセイ</t>
    </rPh>
    <phoneticPr fontId="3"/>
  </si>
  <si>
    <t>←応募申請書の連絡先が表示されていますが、上書き可能です。</t>
    <rPh sb="1" eb="3">
      <t>オウボ</t>
    </rPh>
    <rPh sb="3" eb="5">
      <t>シンセイ</t>
    </rPh>
    <rPh sb="5" eb="6">
      <t>ショ</t>
    </rPh>
    <rPh sb="7" eb="10">
      <t>レンラクサキ</t>
    </rPh>
    <rPh sb="11" eb="13">
      <t>ヒョウジ</t>
    </rPh>
    <rPh sb="21" eb="23">
      <t>ウワガ</t>
    </rPh>
    <rPh sb="24" eb="26">
      <t>カノウ</t>
    </rPh>
    <phoneticPr fontId="4"/>
  </si>
  <si>
    <t>別紙1-代表企業の概要</t>
    <rPh sb="9" eb="11">
      <t>ガイヨウ</t>
    </rPh>
    <phoneticPr fontId="3"/>
  </si>
  <si>
    <t>別紙1-企業間連携の概要</t>
    <phoneticPr fontId="3"/>
  </si>
  <si>
    <t>※ 「別紙1-企業間連携の概要」は、事業が採択された際に環境省により公表される内容です。</t>
    <phoneticPr fontId="3"/>
  </si>
  <si>
    <t>交付規程第3条第4項
(前略)補助事業の実施に係る責は、代表企業と連携企業等で連帯して負うものとし、いずれかの企業が法令等若しくは本規定に違反した場合についても、代表企業と当該企業が共同でその責を負うものとする。</t>
    <phoneticPr fontId="4"/>
  </si>
  <si>
    <t>補助基本額</t>
    <phoneticPr fontId="3"/>
  </si>
  <si>
    <t>法定耐用年数内に見込まれるCO2排出削減量の合計</t>
    <phoneticPr fontId="3"/>
  </si>
  <si>
    <t>費用対効果
(円/t-CO2)</t>
    <rPh sb="0" eb="2">
      <t>ヒヨウ</t>
    </rPh>
    <rPh sb="2" eb="3">
      <t>タイ</t>
    </rPh>
    <rPh sb="3" eb="5">
      <t>コウカ</t>
    </rPh>
    <phoneticPr fontId="4"/>
  </si>
  <si>
    <t>SBT</t>
    <phoneticPr fontId="4"/>
  </si>
  <si>
    <t>SBT中小企業</t>
    <rPh sb="3" eb="5">
      <t>チュウショウ</t>
    </rPh>
    <rPh sb="5" eb="7">
      <t>キギョウ</t>
    </rPh>
    <phoneticPr fontId="4"/>
  </si>
  <si>
    <t>RE100</t>
    <phoneticPr fontId="4"/>
  </si>
  <si>
    <t>再エネ100宣言RE Action</t>
    <rPh sb="0" eb="1">
      <t>サイ</t>
    </rPh>
    <rPh sb="6" eb="8">
      <t>センゲン</t>
    </rPh>
    <phoneticPr fontId="4"/>
  </si>
  <si>
    <t>TCFD</t>
    <phoneticPr fontId="4"/>
  </si>
  <si>
    <t>エコファースト制度認定</t>
    <rPh sb="7" eb="9">
      <t>セイド</t>
    </rPh>
    <rPh sb="9" eb="11">
      <t>ニンテイ</t>
    </rPh>
    <phoneticPr fontId="4"/>
  </si>
  <si>
    <t>パートナーシップ宣言</t>
    <rPh sb="8" eb="10">
      <t>センゲン</t>
    </rPh>
    <phoneticPr fontId="4"/>
  </si>
  <si>
    <t>エコアクション21</t>
    <phoneticPr fontId="4"/>
  </si>
  <si>
    <t>ISO14001</t>
    <phoneticPr fontId="4"/>
  </si>
  <si>
    <t>4．事業内容及び事業効果</t>
    <rPh sb="2" eb="4">
      <t>ジギョウ</t>
    </rPh>
    <rPh sb="4" eb="6">
      <t>ナイヨウ</t>
    </rPh>
    <rPh sb="6" eb="7">
      <t>オヨ</t>
    </rPh>
    <rPh sb="8" eb="10">
      <t>ジギョウ</t>
    </rPh>
    <rPh sb="10" eb="12">
      <t>コウカ</t>
    </rPh>
    <phoneticPr fontId="4"/>
  </si>
  <si>
    <t>金融機関名</t>
    <rPh sb="0" eb="2">
      <t>キンユウ</t>
    </rPh>
    <rPh sb="2" eb="4">
      <t>キカン</t>
    </rPh>
    <rPh sb="4" eb="5">
      <t>メイ</t>
    </rPh>
    <phoneticPr fontId="3"/>
  </si>
  <si>
    <t>パートナーシップ宣言(内容を下欄に記載）</t>
    <rPh sb="8" eb="10">
      <t>センゲン</t>
    </rPh>
    <rPh sb="11" eb="13">
      <t>ナイヨウ</t>
    </rPh>
    <rPh sb="14" eb="16">
      <t>カラン</t>
    </rPh>
    <rPh sb="17" eb="19">
      <t>キサイ</t>
    </rPh>
    <phoneticPr fontId="3"/>
  </si>
  <si>
    <t>連携企業のCO2排出削減量割合</t>
    <rPh sb="0" eb="2">
      <t>レンケイ</t>
    </rPh>
    <rPh sb="2" eb="4">
      <t>キギョウ</t>
    </rPh>
    <rPh sb="8" eb="10">
      <t>ハイシュツ</t>
    </rPh>
    <rPh sb="10" eb="12">
      <t>サクゲン</t>
    </rPh>
    <rPh sb="12" eb="13">
      <t>リョウ</t>
    </rPh>
    <rPh sb="13" eb="15">
      <t>ワリアイ</t>
    </rPh>
    <phoneticPr fontId="3"/>
  </si>
  <si>
    <t>項目</t>
    <rPh sb="0" eb="2">
      <t>コウモク</t>
    </rPh>
    <phoneticPr fontId="3"/>
  </si>
  <si>
    <t>値</t>
    <rPh sb="0" eb="1">
      <t>ネ</t>
    </rPh>
    <phoneticPr fontId="3"/>
  </si>
  <si>
    <t>対策前CO2排出量(年間)</t>
    <rPh sb="0" eb="2">
      <t>タイサク</t>
    </rPh>
    <rPh sb="2" eb="3">
      <t>マエ</t>
    </rPh>
    <rPh sb="6" eb="9">
      <t>ハイシュツリョウ</t>
    </rPh>
    <rPh sb="10" eb="12">
      <t>ネンカン</t>
    </rPh>
    <phoneticPr fontId="4"/>
  </si>
  <si>
    <t>内容</t>
    <rPh sb="0" eb="2">
      <t>ナイヨウ</t>
    </rPh>
    <phoneticPr fontId="3"/>
  </si>
  <si>
    <t>環境指標への取組み</t>
    <rPh sb="0" eb="2">
      <t>カンキョウ</t>
    </rPh>
    <rPh sb="2" eb="4">
      <t>シヒョウ</t>
    </rPh>
    <rPh sb="6" eb="8">
      <t>トリク</t>
    </rPh>
    <phoneticPr fontId="3"/>
  </si>
  <si>
    <t>パートナーシップ宣言</t>
    <rPh sb="8" eb="10">
      <t>センゲン</t>
    </rPh>
    <phoneticPr fontId="3"/>
  </si>
  <si>
    <t>金融機関の参画</t>
    <rPh sb="0" eb="2">
      <t>キンユウ</t>
    </rPh>
    <rPh sb="2" eb="4">
      <t>キカン</t>
    </rPh>
    <rPh sb="5" eb="7">
      <t>サンカク</t>
    </rPh>
    <phoneticPr fontId="3"/>
  </si>
  <si>
    <t>費用対効果(円)</t>
    <rPh sb="0" eb="5">
      <t>ヒヨウタイコウカ</t>
    </rPh>
    <rPh sb="6" eb="7">
      <t>エン</t>
    </rPh>
    <phoneticPr fontId="3"/>
  </si>
  <si>
    <t>CO2排出削減量(t-CO2)</t>
    <rPh sb="3" eb="5">
      <t>ハイシュツ</t>
    </rPh>
    <rPh sb="5" eb="7">
      <t>サクゲン</t>
    </rPh>
    <rPh sb="7" eb="8">
      <t>リョウ</t>
    </rPh>
    <phoneticPr fontId="3"/>
  </si>
  <si>
    <t>連携企業数(社)</t>
    <rPh sb="0" eb="2">
      <t>レンケイ</t>
    </rPh>
    <rPh sb="2" eb="4">
      <t>キギョウ</t>
    </rPh>
    <rPh sb="4" eb="5">
      <t>スウ</t>
    </rPh>
    <rPh sb="6" eb="7">
      <t>シャ</t>
    </rPh>
    <phoneticPr fontId="3"/>
  </si>
  <si>
    <t>中小企業の構成数(社)</t>
    <rPh sb="0" eb="2">
      <t>チュウショウ</t>
    </rPh>
    <rPh sb="2" eb="4">
      <t>キギョウ</t>
    </rPh>
    <rPh sb="5" eb="7">
      <t>コウセイ</t>
    </rPh>
    <rPh sb="7" eb="8">
      <t>スウ</t>
    </rPh>
    <rPh sb="9" eb="10">
      <t>シャ</t>
    </rPh>
    <phoneticPr fontId="3"/>
  </si>
  <si>
    <t>Scope3
カテゴリー</t>
    <phoneticPr fontId="3"/>
  </si>
  <si>
    <t>予算</t>
    <rPh sb="0" eb="2">
      <t>ヨサン</t>
    </rPh>
    <phoneticPr fontId="3"/>
  </si>
  <si>
    <t>（工場・事業場における先導的な脱炭素化取組推進事業（SHIFT事業））</t>
    <phoneticPr fontId="25"/>
  </si>
  <si>
    <t>一次公募　応募申請書</t>
    <rPh sb="0" eb="2">
      <t>イチジ</t>
    </rPh>
    <rPh sb="2" eb="4">
      <t>コウボ</t>
    </rPh>
    <rPh sb="5" eb="7">
      <t>オウボ</t>
    </rPh>
    <rPh sb="7" eb="9">
      <t>シンセイ</t>
    </rPh>
    <rPh sb="9" eb="10">
      <t>ショ</t>
    </rPh>
    <phoneticPr fontId="3"/>
  </si>
  <si>
    <t>1.  標記について、以下の書類を添えて申請します。</t>
    <rPh sb="11" eb="13">
      <t>イカ</t>
    </rPh>
    <rPh sb="14" eb="16">
      <t>ショルイ</t>
    </rPh>
    <rPh sb="17" eb="18">
      <t>ソ</t>
    </rPh>
    <phoneticPr fontId="26"/>
  </si>
  <si>
    <t>なお、一次公募で不採択となった場合、</t>
    <rPh sb="3" eb="5">
      <t>イチジ</t>
    </rPh>
    <rPh sb="5" eb="7">
      <t>コウボ</t>
    </rPh>
    <rPh sb="8" eb="9">
      <t>フ</t>
    </rPh>
    <rPh sb="9" eb="11">
      <t>サイタク</t>
    </rPh>
    <rPh sb="15" eb="17">
      <t>バアイ</t>
    </rPh>
    <phoneticPr fontId="3"/>
  </si>
  <si>
    <t>本申請と同内容で二次公募での審査を希望します。</t>
    <phoneticPr fontId="3"/>
  </si>
  <si>
    <t>二次公募での審査は希望しません。</t>
    <phoneticPr fontId="3"/>
  </si>
  <si>
    <t>←どちらかを選択</t>
    <rPh sb="6" eb="8">
      <t>センタク</t>
    </rPh>
    <phoneticPr fontId="3"/>
  </si>
  <si>
    <t>GXリーグ参画</t>
    <rPh sb="5" eb="7">
      <t>サンカク</t>
    </rPh>
    <phoneticPr fontId="3"/>
  </si>
  <si>
    <t>GXリーグ参画</t>
    <rPh sb="5" eb="7">
      <t>サンカク</t>
    </rPh>
    <phoneticPr fontId="4"/>
  </si>
  <si>
    <t>年間CO2削減量</t>
    <rPh sb="0" eb="2">
      <t>ネンカン</t>
    </rPh>
    <rPh sb="5" eb="7">
      <t>サクゲン</t>
    </rPh>
    <rPh sb="7" eb="8">
      <t>リョウ</t>
    </rPh>
    <phoneticPr fontId="4"/>
  </si>
  <si>
    <t/>
  </si>
  <si>
    <t>様式第１別紙１ 整備計画書（代表企業用)</t>
    <rPh sb="2" eb="3">
      <t>ダイ</t>
    </rPh>
    <phoneticPr fontId="3"/>
  </si>
  <si>
    <t>様式第１別紙１　整備計画書(補助事業実施者用)</t>
    <rPh sb="2" eb="3">
      <t>ダイ</t>
    </rPh>
    <phoneticPr fontId="3"/>
  </si>
  <si>
    <t>様式第１別紙２　経費内訳</t>
    <rPh sb="2" eb="3">
      <t>ダイ</t>
    </rPh>
    <phoneticPr fontId="3"/>
  </si>
  <si>
    <t>応募申請書（様式第１）</t>
    <rPh sb="0" eb="2">
      <t>オウボ</t>
    </rPh>
    <rPh sb="2" eb="4">
      <t>シンセイ</t>
    </rPh>
    <rPh sb="4" eb="5">
      <t>ショ</t>
    </rPh>
    <rPh sb="6" eb="8">
      <t>ヨウシキ</t>
    </rPh>
    <rPh sb="8" eb="9">
      <t>ダイ</t>
    </rPh>
    <phoneticPr fontId="3"/>
  </si>
  <si>
    <t>様式第１別紙１　整備計画書 -  I. 代表企業の概要</t>
    <rPh sb="0" eb="2">
      <t>ヨウシキ</t>
    </rPh>
    <rPh sb="2" eb="3">
      <t>ダイ</t>
    </rPh>
    <rPh sb="4" eb="6">
      <t>ベッシ</t>
    </rPh>
    <rPh sb="8" eb="10">
      <t>セイビ</t>
    </rPh>
    <rPh sb="10" eb="12">
      <t>ケイカク</t>
    </rPh>
    <rPh sb="12" eb="13">
      <t>ショ</t>
    </rPh>
    <rPh sb="20" eb="22">
      <t>ダイヒョウ</t>
    </rPh>
    <rPh sb="22" eb="24">
      <t>キギョウ</t>
    </rPh>
    <rPh sb="25" eb="27">
      <t>ガイヨウ</t>
    </rPh>
    <phoneticPr fontId="4"/>
  </si>
  <si>
    <t>様式第１別紙１　整備計画書 -  II. 企業間連携先進モデル支援実施計画</t>
    <rPh sb="2" eb="3">
      <t>ダイ</t>
    </rPh>
    <rPh sb="21" eb="24">
      <t>キギョウカン</t>
    </rPh>
    <rPh sb="24" eb="26">
      <t>レンケイ</t>
    </rPh>
    <rPh sb="26" eb="28">
      <t>センシン</t>
    </rPh>
    <rPh sb="31" eb="33">
      <t>シエン</t>
    </rPh>
    <rPh sb="33" eb="35">
      <t>ジッシ</t>
    </rPh>
    <rPh sb="35" eb="37">
      <t>ケイカク</t>
    </rPh>
    <phoneticPr fontId="3"/>
  </si>
  <si>
    <t>様式第１別紙１　整備計画書 -  III. 企業間連携先進モデル支援資金計画</t>
    <rPh sb="2" eb="3">
      <t>ダイ</t>
    </rPh>
    <rPh sb="27" eb="29">
      <t>センシン</t>
    </rPh>
    <rPh sb="34" eb="36">
      <t>シキン</t>
    </rPh>
    <rPh sb="36" eb="38">
      <t>ケイカク</t>
    </rPh>
    <phoneticPr fontId="3"/>
  </si>
  <si>
    <t>(3)差引額</t>
    <phoneticPr fontId="3"/>
  </si>
  <si>
    <t>(6)選定額</t>
    <phoneticPr fontId="3"/>
  </si>
  <si>
    <t>(5)基準額</t>
    <phoneticPr fontId="3"/>
  </si>
  <si>
    <t>(7)補助基本額</t>
    <rPh sb="7" eb="8">
      <t>ガク</t>
    </rPh>
    <phoneticPr fontId="3"/>
  </si>
  <si>
    <r>
      <rPr>
        <b/>
        <sz val="10"/>
        <rFont val="Meiryo UI"/>
        <family val="3"/>
        <charset val="128"/>
      </rPr>
      <t>(8)補助金所要額</t>
    </r>
    <r>
      <rPr>
        <sz val="9"/>
        <rFont val="Meiryo UI"/>
        <family val="3"/>
        <charset val="128"/>
      </rPr>
      <t xml:space="preserve">
　　千円未満切り捨て</t>
    </r>
    <phoneticPr fontId="3"/>
  </si>
  <si>
    <t>年度2</t>
    <rPh sb="0" eb="2">
      <t>ネンド</t>
    </rPh>
    <phoneticPr fontId="3"/>
  </si>
  <si>
    <t>令和7年度</t>
    <rPh sb="0" eb="2">
      <t>レイワ</t>
    </rPh>
    <rPh sb="3" eb="5">
      <t>ネンド</t>
    </rPh>
    <phoneticPr fontId="3"/>
  </si>
  <si>
    <t>令和6年度</t>
    <rPh sb="0" eb="2">
      <t>レイワ</t>
    </rPh>
    <rPh sb="3" eb="5">
      <t>ネンド</t>
    </rPh>
    <phoneticPr fontId="3"/>
  </si>
  <si>
    <t>補助対象設備におけるLD-Tech認証製品利用有無</t>
    <rPh sb="0" eb="2">
      <t>ホジョ</t>
    </rPh>
    <rPh sb="2" eb="4">
      <t>タイショウ</t>
    </rPh>
    <rPh sb="4" eb="6">
      <t>セツビ</t>
    </rPh>
    <rPh sb="17" eb="19">
      <t>ニンショウ</t>
    </rPh>
    <rPh sb="19" eb="21">
      <t>セイヒン</t>
    </rPh>
    <rPh sb="21" eb="23">
      <t>リヨウ</t>
    </rPh>
    <rPh sb="23" eb="25">
      <t>ウム</t>
    </rPh>
    <phoneticPr fontId="3"/>
  </si>
  <si>
    <t>LD-Tech</t>
    <phoneticPr fontId="3"/>
  </si>
  <si>
    <t>LD-Tech製品利用</t>
    <rPh sb="7" eb="9">
      <t>セイヒン</t>
    </rPh>
    <rPh sb="9" eb="11">
      <t>リヨウ</t>
    </rPh>
    <phoneticPr fontId="3"/>
  </si>
  <si>
    <t>本ファイルは、交付申請用ですが、公募申請の際のファイルと内容は同じです。</t>
    <rPh sb="7" eb="9">
      <t>コウフ</t>
    </rPh>
    <rPh sb="9" eb="12">
      <t>シンセイヨウ</t>
    </rPh>
    <rPh sb="16" eb="18">
      <t>コウボ</t>
    </rPh>
    <rPh sb="18" eb="20">
      <t>シンセイ</t>
    </rPh>
    <rPh sb="21" eb="22">
      <t>サイ</t>
    </rPh>
    <rPh sb="28" eb="30">
      <t>ナイヨウ</t>
    </rPh>
    <rPh sb="31" eb="32">
      <t>オナ</t>
    </rPh>
    <phoneticPr fontId="3"/>
  </si>
  <si>
    <t>公募の際から情報が変わっていない場合は、公募時のファイルをご利用いただけます。</t>
    <rPh sb="0" eb="2">
      <t>コウボ</t>
    </rPh>
    <rPh sb="3" eb="4">
      <t>サイ</t>
    </rPh>
    <rPh sb="6" eb="8">
      <t>ジョウホウ</t>
    </rPh>
    <rPh sb="9" eb="10">
      <t>カ</t>
    </rPh>
    <rPh sb="16" eb="18">
      <t>バアイ</t>
    </rPh>
    <rPh sb="20" eb="22">
      <t>コウボ</t>
    </rPh>
    <rPh sb="22" eb="23">
      <t>ジ</t>
    </rPh>
    <rPh sb="30" eb="32">
      <t>リヨウ</t>
    </rPh>
    <phoneticPr fontId="3"/>
  </si>
  <si>
    <t>公募時のファイルをご利用いただく場合は、採択までの間に修正された情報を必ず反映させてください。</t>
    <rPh sb="0" eb="2">
      <t>コウボ</t>
    </rPh>
    <rPh sb="2" eb="3">
      <t>ジ</t>
    </rPh>
    <rPh sb="10" eb="12">
      <t>リヨウ</t>
    </rPh>
    <rPh sb="16" eb="18">
      <t>バアイ</t>
    </rPh>
    <rPh sb="20" eb="22">
      <t>サイタク</t>
    </rPh>
    <rPh sb="25" eb="26">
      <t>アイダ</t>
    </rPh>
    <rPh sb="27" eb="29">
      <t>シュウセイ</t>
    </rPh>
    <rPh sb="32" eb="34">
      <t>ジョウホウ</t>
    </rPh>
    <rPh sb="35" eb="36">
      <t>カナラ</t>
    </rPh>
    <rPh sb="37" eb="39">
      <t>ハンエイ</t>
    </rPh>
    <phoneticPr fontId="3"/>
  </si>
  <si>
    <t>R7</t>
    <phoneticPr fontId="3"/>
  </si>
  <si>
    <t>R6,R7</t>
    <phoneticPr fontId="3"/>
  </si>
  <si>
    <t>デコ活参画</t>
    <rPh sb="2" eb="3">
      <t>カツ</t>
    </rPh>
    <rPh sb="3" eb="5">
      <t>サンカク</t>
    </rPh>
    <phoneticPr fontId="4"/>
  </si>
  <si>
    <t>デコ活応援団への参画</t>
    <rPh sb="2" eb="3">
      <t>カツ</t>
    </rPh>
    <rPh sb="3" eb="6">
      <t>オウエンダン</t>
    </rPh>
    <rPh sb="8" eb="10">
      <t>サンカク</t>
    </rPh>
    <phoneticPr fontId="4"/>
  </si>
  <si>
    <t>デコ活宣言</t>
    <rPh sb="2" eb="3">
      <t>カツ</t>
    </rPh>
    <rPh sb="3" eb="5">
      <t>センゲン</t>
    </rPh>
    <phoneticPr fontId="4"/>
  </si>
  <si>
    <t>デコ活宣言の実施</t>
    <rPh sb="2" eb="3">
      <t>カツ</t>
    </rPh>
    <rPh sb="3" eb="5">
      <t>センゲン</t>
    </rPh>
    <rPh sb="6" eb="8">
      <t>ジッシ</t>
    </rPh>
    <phoneticPr fontId="4"/>
  </si>
  <si>
    <t>宣言日</t>
    <rPh sb="0" eb="2">
      <t>センゲン</t>
    </rPh>
    <rPh sb="2" eb="3">
      <t>ビ</t>
    </rPh>
    <phoneticPr fontId="4"/>
  </si>
  <si>
    <t>デコ活に関する取組み状況</t>
    <rPh sb="2" eb="3">
      <t>カツ</t>
    </rPh>
    <rPh sb="4" eb="5">
      <t>カン</t>
    </rPh>
    <rPh sb="7" eb="9">
      <t>トリク</t>
    </rPh>
    <rPh sb="10" eb="12">
      <t>ジョウキョウ</t>
    </rPh>
    <phoneticPr fontId="4"/>
  </si>
  <si>
    <t>デコ活への参画と宣言</t>
    <rPh sb="2" eb="3">
      <t>カツ</t>
    </rPh>
    <rPh sb="5" eb="7">
      <t>サンカク</t>
    </rPh>
    <rPh sb="8" eb="10">
      <t>センゲン</t>
    </rPh>
    <phoneticPr fontId="3"/>
  </si>
  <si>
    <t>デコ活への参画と宣言</t>
    <rPh sb="2" eb="3">
      <t>カツ</t>
    </rPh>
    <rPh sb="5" eb="7">
      <t>サンカク</t>
    </rPh>
    <rPh sb="8" eb="10">
      <t>センゲン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</si>
</sst>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0.0%"/>
    <numFmt numFmtId="178" formatCode="yyyy&quot;年&quot;m&quot;月&quot;d&quot;日&quot;;@"/>
  </numFmts>
  <fonts count="39">
    <font>
      <sz val="10"/>
      <color theme="1"/>
      <name val="Meiryo UI"/>
      <family val="2"/>
      <charset val="128"/>
    </font>
    <font>
      <sz val="10"/>
      <color theme="1"/>
      <name val="Meiryo UI"/>
      <family val="2"/>
      <charset val="128"/>
    </font>
    <font>
      <sz val="11"/>
      <color theme="1"/>
      <name val="游ゴシック"/>
      <family val="2"/>
      <charset val="128"/>
      <scheme val="minor"/>
    </font>
    <font>
      <sz val="6"/>
      <name val="Meiryo UI"/>
      <family val="2"/>
      <charset val="128"/>
    </font>
    <font>
      <sz val="6"/>
      <name val="游ゴシック"/>
      <family val="2"/>
      <charset val="128"/>
      <scheme val="minor"/>
    </font>
    <font>
      <sz val="9"/>
      <color theme="1"/>
      <name val="Meiryo UI"/>
      <family val="3"/>
      <charset val="128"/>
    </font>
    <font>
      <sz val="10"/>
      <color theme="1"/>
      <name val="Meiryo UI"/>
      <family val="3"/>
      <charset val="128"/>
    </font>
    <font>
      <sz val="10"/>
      <name val="Meiryo UI"/>
      <family val="3"/>
      <charset val="128"/>
    </font>
    <font>
      <sz val="9"/>
      <name val="Meiryo UI"/>
      <family val="3"/>
      <charset val="128"/>
    </font>
    <font>
      <sz val="11"/>
      <name val="Meiryo UI"/>
      <family val="3"/>
      <charset val="128"/>
    </font>
    <font>
      <b/>
      <sz val="10"/>
      <color theme="0"/>
      <name val="Meiryo UI"/>
      <family val="3"/>
      <charset val="128"/>
    </font>
    <font>
      <b/>
      <sz val="10"/>
      <color theme="1"/>
      <name val="Meiryo UI"/>
      <family val="3"/>
      <charset val="128"/>
    </font>
    <font>
      <sz val="8"/>
      <color theme="1"/>
      <name val="Meiryo UI"/>
      <family val="3"/>
      <charset val="128"/>
    </font>
    <font>
      <sz val="10"/>
      <color rgb="FFFF0000"/>
      <name val="Meiryo UI"/>
      <family val="3"/>
      <charset val="128"/>
    </font>
    <font>
      <sz val="10"/>
      <color theme="4" tint="-0.249977111117893"/>
      <name val="Meiryo UI"/>
      <family val="3"/>
      <charset val="128"/>
    </font>
    <font>
      <sz val="10"/>
      <color theme="4" tint="-0.249977111117893"/>
      <name val="Meiryo UI"/>
      <family val="2"/>
      <charset val="128"/>
    </font>
    <font>
      <b/>
      <sz val="11"/>
      <color rgb="FFFF0000"/>
      <name val="Meiryo UI"/>
      <family val="3"/>
      <charset val="128"/>
    </font>
    <font>
      <sz val="9"/>
      <color theme="1"/>
      <name val="Meiryo UI"/>
      <family val="2"/>
      <charset val="128"/>
    </font>
    <font>
      <u/>
      <sz val="10"/>
      <color theme="10"/>
      <name val="Meiryo UI"/>
      <family val="2"/>
      <charset val="128"/>
    </font>
    <font>
      <sz val="10"/>
      <color rgb="FFFF0000"/>
      <name val="Meiryo UI"/>
      <family val="2"/>
      <charset val="128"/>
    </font>
    <font>
      <sz val="10"/>
      <color rgb="FF00B050"/>
      <name val="Meiryo UI"/>
      <family val="3"/>
      <charset val="128"/>
    </font>
    <font>
      <sz val="11"/>
      <color rgb="FF00B050"/>
      <name val="Meiryo UI"/>
      <family val="3"/>
      <charset val="128"/>
    </font>
    <font>
      <sz val="10"/>
      <color rgb="FF000000"/>
      <name val="Meiryo UI"/>
      <family val="3"/>
      <charset val="128"/>
    </font>
    <font>
      <sz val="11"/>
      <color rgb="FF000000"/>
      <name val="ＭＳ Ｐゴシック"/>
      <family val="3"/>
      <charset val="128"/>
    </font>
    <font>
      <sz val="6"/>
      <color rgb="FF000000"/>
      <name val="游ゴシック"/>
      <family val="2"/>
      <charset val="128"/>
      <scheme val="minor"/>
    </font>
    <font>
      <sz val="6"/>
      <color rgb="FF000000"/>
      <name val="游ゴシック"/>
      <family val="3"/>
      <charset val="128"/>
      <scheme val="minor"/>
    </font>
    <font>
      <sz val="6"/>
      <color rgb="FF000000"/>
      <name val="ＭＳ Ｐゴシック"/>
      <family val="3"/>
      <charset val="128"/>
    </font>
    <font>
      <sz val="11"/>
      <color rgb="FF000000"/>
      <name val="游ゴシック"/>
      <family val="2"/>
      <charset val="128"/>
      <scheme val="minor"/>
    </font>
    <font>
      <u/>
      <sz val="10"/>
      <name val="Meiryo UI"/>
      <family val="3"/>
      <charset val="128"/>
    </font>
    <font>
      <b/>
      <sz val="12"/>
      <name val="Meiryo UI"/>
      <family val="3"/>
      <charset val="128"/>
    </font>
    <font>
      <b/>
      <sz val="11"/>
      <name val="Meiryo UI"/>
      <family val="3"/>
      <charset val="128"/>
    </font>
    <font>
      <sz val="6"/>
      <name val="Meiryo UI"/>
      <family val="3"/>
      <charset val="128"/>
    </font>
    <font>
      <sz val="8"/>
      <name val="Meiryo UI"/>
      <family val="3"/>
      <charset val="128"/>
    </font>
    <font>
      <sz val="10"/>
      <color theme="0"/>
      <name val="Meiryo UI"/>
      <family val="2"/>
      <charset val="128"/>
    </font>
    <font>
      <sz val="12"/>
      <name val="Meiryo UI"/>
      <family val="3"/>
      <charset val="128"/>
    </font>
    <font>
      <sz val="10"/>
      <color theme="0"/>
      <name val="Meiryo UI"/>
      <family val="3"/>
      <charset val="128"/>
    </font>
    <font>
      <b/>
      <sz val="10"/>
      <name val="Meiryo UI"/>
      <family val="3"/>
      <charset val="128"/>
    </font>
    <font>
      <b/>
      <sz val="10"/>
      <color rgb="FFFF0000"/>
      <name val="Meiryo UI"/>
      <family val="3"/>
      <charset val="128"/>
    </font>
    <font>
      <sz val="10"/>
      <color theme="2" tint="-0.249977111117893"/>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theme="0" tint="-0.249977111117893"/>
        <bgColor indexed="64"/>
      </patternFill>
    </fill>
    <fill>
      <patternFill patternType="solid">
        <fgColor rgb="FF00B050"/>
        <bgColor indexed="64"/>
      </patternFill>
    </fill>
    <fill>
      <patternFill patternType="solid">
        <fgColor rgb="FFFFFFFF"/>
        <bgColor indexed="64"/>
      </patternFill>
    </fill>
    <fill>
      <patternFill patternType="solid">
        <fgColor rgb="FF0070C0"/>
        <bgColor indexed="64"/>
      </patternFill>
    </fill>
    <fill>
      <patternFill patternType="solid">
        <fgColor rgb="FFFFCC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8" fillId="0" borderId="0" applyNumberFormat="0" applyFill="0" applyBorder="0" applyAlignment="0" applyProtection="0">
      <alignment vertical="center"/>
    </xf>
    <xf numFmtId="0" fontId="23" fillId="0" borderId="0">
      <alignment vertical="center"/>
    </xf>
    <xf numFmtId="0" fontId="27" fillId="0" borderId="0">
      <alignment vertical="center"/>
    </xf>
    <xf numFmtId="9" fontId="1" fillId="0" borderId="0" applyFont="0" applyFill="0" applyBorder="0" applyAlignment="0" applyProtection="0">
      <alignment vertical="center"/>
    </xf>
  </cellStyleXfs>
  <cellXfs count="435">
    <xf numFmtId="0" fontId="0" fillId="0" borderId="0" xfId="0">
      <alignment vertical="center"/>
    </xf>
    <xf numFmtId="0" fontId="0" fillId="0" borderId="0" xfId="0" quotePrefix="1">
      <alignment vertical="center"/>
    </xf>
    <xf numFmtId="0" fontId="0" fillId="0" borderId="0" xfId="0" applyAlignment="1">
      <alignment horizontal="center" vertical="center"/>
    </xf>
    <xf numFmtId="0" fontId="7" fillId="3" borderId="0" xfId="4" applyFont="1" applyFill="1" applyProtection="1">
      <alignment vertical="center"/>
      <protection locked="0"/>
    </xf>
    <xf numFmtId="0" fontId="6" fillId="0" borderId="0" xfId="0" applyFont="1" applyProtection="1">
      <alignment vertical="center"/>
    </xf>
    <xf numFmtId="0" fontId="9" fillId="0" borderId="0" xfId="2" applyFont="1" applyProtection="1">
      <alignment vertical="center"/>
    </xf>
    <xf numFmtId="0" fontId="9" fillId="0" borderId="0" xfId="0" applyFont="1" applyProtection="1">
      <alignment vertical="center"/>
    </xf>
    <xf numFmtId="0" fontId="20" fillId="7" borderId="0" xfId="0" applyFont="1" applyFill="1" applyProtection="1">
      <alignment vertical="center"/>
    </xf>
    <xf numFmtId="0" fontId="21" fillId="7" borderId="0" xfId="2" applyFont="1" applyFill="1" applyProtection="1">
      <alignment vertical="center"/>
    </xf>
    <xf numFmtId="0" fontId="21" fillId="7" borderId="0" xfId="0" applyFont="1" applyFill="1" applyProtection="1">
      <alignment vertical="center"/>
    </xf>
    <xf numFmtId="0" fontId="6" fillId="7" borderId="0" xfId="0" applyFont="1" applyFill="1" applyProtection="1">
      <alignment vertical="center"/>
    </xf>
    <xf numFmtId="0" fontId="10" fillId="0" borderId="0" xfId="0" applyFont="1" applyAlignment="1" applyProtection="1">
      <alignment horizontal="left" vertical="center" wrapText="1"/>
    </xf>
    <xf numFmtId="0" fontId="6"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Protection="1">
      <alignment vertical="center"/>
    </xf>
    <xf numFmtId="0" fontId="7" fillId="0" borderId="0" xfId="0" applyFont="1" applyProtection="1">
      <alignment vertical="center"/>
    </xf>
    <xf numFmtId="0" fontId="5" fillId="0" borderId="0" xfId="0" applyFont="1" applyAlignment="1" applyProtection="1">
      <alignment horizontal="left" vertical="top" wrapText="1"/>
    </xf>
    <xf numFmtId="0" fontId="6"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6" fillId="0" borderId="0" xfId="0" applyFont="1" applyAlignment="1" applyProtection="1">
      <alignment horizontal="center" vertical="center"/>
    </xf>
    <xf numFmtId="0" fontId="13" fillId="0" borderId="0" xfId="0" applyFont="1" applyAlignment="1" applyProtection="1">
      <alignment horizontal="left" vertical="top" wrapText="1"/>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6" fillId="0" borderId="1" xfId="0" applyFont="1" applyBorder="1" applyProtection="1">
      <alignment vertical="center"/>
      <protection locked="0"/>
    </xf>
    <xf numFmtId="0" fontId="6" fillId="7" borderId="0" xfId="0" applyFont="1" applyFill="1" applyProtection="1">
      <alignment vertical="center"/>
      <protection locked="0"/>
    </xf>
    <xf numFmtId="0" fontId="6" fillId="0" borderId="0" xfId="0" applyFont="1" applyBorder="1" applyProtection="1">
      <alignment vertical="center"/>
    </xf>
    <xf numFmtId="0" fontId="0" fillId="0" borderId="0" xfId="0" applyProtection="1">
      <alignment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0" fillId="5" borderId="1" xfId="0" applyFill="1" applyBorder="1" applyAlignment="1" applyProtection="1">
      <alignment vertical="center" wrapText="1"/>
    </xf>
    <xf numFmtId="0" fontId="0" fillId="5" borderId="1" xfId="0" applyFill="1" applyBorder="1" applyProtection="1">
      <alignment vertical="center"/>
    </xf>
    <xf numFmtId="0" fontId="0" fillId="5" borderId="1" xfId="0" quotePrefix="1" applyFill="1" applyBorder="1" applyAlignment="1" applyProtection="1">
      <alignment horizontal="center" vertical="center"/>
    </xf>
    <xf numFmtId="38" fontId="0" fillId="5" borderId="1" xfId="1" applyFont="1" applyFill="1" applyBorder="1" applyProtection="1">
      <alignment vertical="center"/>
    </xf>
    <xf numFmtId="0" fontId="0" fillId="5" borderId="42" xfId="0" applyFill="1" applyBorder="1" applyAlignment="1" applyProtection="1">
      <alignment vertical="center" wrapText="1"/>
    </xf>
    <xf numFmtId="0" fontId="0" fillId="5" borderId="42" xfId="0" applyFill="1" applyBorder="1" applyProtection="1">
      <alignment vertical="center"/>
    </xf>
    <xf numFmtId="0" fontId="0" fillId="5" borderId="42" xfId="0" quotePrefix="1" applyFill="1" applyBorder="1" applyAlignment="1" applyProtection="1">
      <alignment horizontal="center" vertical="center"/>
    </xf>
    <xf numFmtId="38" fontId="0" fillId="5" borderId="42" xfId="1" applyFont="1" applyFill="1" applyBorder="1" applyProtection="1">
      <alignment vertical="center"/>
    </xf>
    <xf numFmtId="0" fontId="0" fillId="0" borderId="12" xfId="0" applyBorder="1" applyProtection="1">
      <alignment vertical="center"/>
    </xf>
    <xf numFmtId="38" fontId="0" fillId="5" borderId="12" xfId="1" applyFont="1" applyFill="1" applyBorder="1" applyProtection="1">
      <alignment vertical="center"/>
    </xf>
    <xf numFmtId="0" fontId="15" fillId="0" borderId="12" xfId="0" applyFont="1" applyBorder="1" applyProtection="1">
      <alignment vertical="center"/>
    </xf>
    <xf numFmtId="0" fontId="14" fillId="0" borderId="12" xfId="0" applyFont="1" applyBorder="1" applyProtection="1">
      <alignment vertical="center"/>
    </xf>
    <xf numFmtId="38" fontId="14" fillId="5" borderId="12" xfId="0" applyNumberFormat="1" applyFont="1" applyFill="1" applyBorder="1" applyProtection="1">
      <alignment vertical="center"/>
    </xf>
    <xf numFmtId="0" fontId="0" fillId="4" borderId="0" xfId="0" applyFill="1" applyProtection="1">
      <alignment vertical="center"/>
      <protection locked="0"/>
    </xf>
    <xf numFmtId="0" fontId="0" fillId="4" borderId="1" xfId="0" applyFill="1" applyBorder="1" applyProtection="1">
      <alignment vertical="center"/>
      <protection locked="0"/>
    </xf>
    <xf numFmtId="0" fontId="0" fillId="4" borderId="42" xfId="0" applyFill="1" applyBorder="1" applyProtection="1">
      <alignment vertical="center"/>
      <protection locked="0"/>
    </xf>
    <xf numFmtId="38" fontId="0" fillId="3" borderId="1" xfId="1" applyFont="1" applyFill="1" applyBorder="1" applyProtection="1">
      <alignment vertical="center"/>
      <protection locked="0"/>
    </xf>
    <xf numFmtId="38" fontId="0" fillId="3" borderId="42" xfId="1" applyFont="1" applyFill="1" applyBorder="1" applyProtection="1">
      <alignment vertical="center"/>
      <protection locked="0"/>
    </xf>
    <xf numFmtId="0" fontId="9" fillId="0" borderId="0" xfId="0" applyFont="1" applyFill="1" applyProtection="1">
      <alignment vertical="center"/>
    </xf>
    <xf numFmtId="0" fontId="0" fillId="0" borderId="0" xfId="0" applyFill="1" applyProtection="1">
      <alignment vertical="center"/>
    </xf>
    <xf numFmtId="38" fontId="19" fillId="0" borderId="0" xfId="1" applyFont="1" applyFill="1" applyBorder="1" applyProtection="1">
      <alignment vertical="center"/>
    </xf>
    <xf numFmtId="0" fontId="0" fillId="0" borderId="0" xfId="0" applyBorder="1" applyProtection="1">
      <alignment vertical="center"/>
    </xf>
    <xf numFmtId="38" fontId="19" fillId="5" borderId="13" xfId="1" applyFont="1" applyFill="1" applyBorder="1" applyProtection="1">
      <alignment vertical="center"/>
    </xf>
    <xf numFmtId="0" fontId="0" fillId="0" borderId="0" xfId="0" applyFill="1" applyBorder="1" applyProtection="1">
      <alignment vertical="center"/>
    </xf>
    <xf numFmtId="0" fontId="0" fillId="0" borderId="0" xfId="0" applyBorder="1">
      <alignment vertical="center"/>
    </xf>
    <xf numFmtId="0" fontId="7" fillId="0" borderId="0" xfId="0" applyFont="1" applyBorder="1" applyAlignment="1">
      <alignment horizontal="left" vertical="center"/>
    </xf>
    <xf numFmtId="0" fontId="7" fillId="0" borderId="0" xfId="4" applyFont="1" applyFill="1" applyAlignment="1" applyProtection="1">
      <alignment horizontal="left" vertical="center" wrapText="1"/>
      <protection locked="0"/>
    </xf>
    <xf numFmtId="0" fontId="33" fillId="9"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22" fillId="0" borderId="0" xfId="4" applyFont="1" applyProtection="1">
      <alignment vertical="center"/>
    </xf>
    <xf numFmtId="0" fontId="29" fillId="8" borderId="0" xfId="4" applyFont="1" applyFill="1" applyProtection="1">
      <alignment vertical="center"/>
    </xf>
    <xf numFmtId="0" fontId="30" fillId="0" borderId="0" xfId="4" applyFont="1" applyAlignment="1" applyProtection="1">
      <alignment vertical="center"/>
    </xf>
    <xf numFmtId="0" fontId="30" fillId="0" borderId="0" xfId="4" applyFont="1" applyProtection="1">
      <alignment vertical="center"/>
    </xf>
    <xf numFmtId="0" fontId="7" fillId="0" borderId="0" xfId="4" applyFont="1" applyProtection="1">
      <alignment vertical="center"/>
    </xf>
    <xf numFmtId="0" fontId="7" fillId="0" borderId="0" xfId="4" applyFont="1" applyAlignment="1" applyProtection="1">
      <alignment horizontal="justify" vertical="center"/>
    </xf>
    <xf numFmtId="0" fontId="7" fillId="0" borderId="0" xfId="4" applyFont="1" applyAlignment="1" applyProtection="1">
      <alignment horizontal="right" vertical="center" wrapText="1"/>
    </xf>
    <xf numFmtId="0" fontId="7" fillId="0" borderId="0" xfId="4" applyFont="1" applyAlignment="1" applyProtection="1">
      <alignment horizontal="right" vertical="center"/>
    </xf>
    <xf numFmtId="0" fontId="7" fillId="0" borderId="0" xfId="4" applyFont="1" applyFill="1" applyProtection="1">
      <alignment vertical="center"/>
    </xf>
    <xf numFmtId="0" fontId="7" fillId="0" borderId="0" xfId="4" applyFont="1" applyAlignment="1" applyProtection="1">
      <alignment horizontal="left" vertical="center" indent="15"/>
    </xf>
    <xf numFmtId="0" fontId="32" fillId="0" borderId="0" xfId="4" applyFont="1" applyAlignment="1" applyProtection="1">
      <alignment horizontal="distributed" vertical="center"/>
    </xf>
    <xf numFmtId="0" fontId="7" fillId="0" borderId="0" xfId="4" applyFont="1" applyAlignment="1" applyProtection="1">
      <alignment horizontal="left" vertical="center"/>
    </xf>
    <xf numFmtId="0" fontId="7" fillId="0" borderId="0" xfId="4" applyFont="1" applyAlignment="1" applyProtection="1">
      <alignment horizontal="left" vertical="center" wrapText="1"/>
    </xf>
    <xf numFmtId="0" fontId="7" fillId="0" borderId="0" xfId="4" applyFont="1" applyFill="1" applyAlignment="1" applyProtection="1">
      <alignment horizontal="left" vertical="center" wrapText="1"/>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horizontal="right" vertical="top"/>
    </xf>
    <xf numFmtId="0" fontId="7" fillId="0" borderId="0" xfId="4" applyFont="1" applyAlignment="1" applyProtection="1">
      <alignment horizontal="center" vertical="center"/>
    </xf>
    <xf numFmtId="0" fontId="0" fillId="0" borderId="0" xfId="0" applyProtection="1">
      <alignment vertical="center"/>
      <protection locked="0"/>
    </xf>
    <xf numFmtId="0" fontId="7" fillId="0" borderId="0" xfId="4" applyFont="1" applyAlignment="1" applyProtection="1">
      <alignment horizontal="left" vertical="center" wrapText="1"/>
    </xf>
    <xf numFmtId="0" fontId="36" fillId="0" borderId="1" xfId="0" applyFont="1" applyBorder="1" applyAlignment="1" applyProtection="1">
      <alignment horizontal="center" vertical="center"/>
    </xf>
    <xf numFmtId="0" fontId="0" fillId="6" borderId="1" xfId="0" applyFill="1" applyBorder="1" applyAlignment="1">
      <alignment horizontal="center" vertical="center"/>
    </xf>
    <xf numFmtId="0" fontId="0" fillId="0" borderId="0" xfId="0" applyAlignment="1" applyProtection="1">
      <alignment horizontal="center" vertical="center"/>
    </xf>
    <xf numFmtId="0" fontId="7" fillId="3" borderId="0" xfId="4" applyFont="1" applyFill="1" applyBorder="1" applyAlignment="1" applyProtection="1">
      <alignment horizontal="left" vertical="center"/>
      <protection locked="0"/>
    </xf>
    <xf numFmtId="0" fontId="7" fillId="3" borderId="0" xfId="4" applyFont="1" applyFill="1" applyBorder="1" applyAlignment="1" applyProtection="1">
      <alignment horizontal="left" vertical="center"/>
    </xf>
    <xf numFmtId="0" fontId="0" fillId="3" borderId="0" xfId="0" applyFill="1" applyBorder="1" applyAlignment="1" applyProtection="1">
      <alignment vertical="center"/>
    </xf>
    <xf numFmtId="0" fontId="9" fillId="0" borderId="0" xfId="0" applyFont="1" applyAlignment="1" applyProtection="1">
      <alignment horizontal="center" vertical="center"/>
    </xf>
    <xf numFmtId="0" fontId="9" fillId="0" borderId="0" xfId="0" applyFont="1" applyAlignment="1" applyProtection="1">
      <alignment horizontal="left" vertical="center"/>
    </xf>
    <xf numFmtId="0" fontId="7" fillId="0" borderId="2" xfId="0" applyFont="1" applyBorder="1" applyProtection="1">
      <alignment vertical="center"/>
    </xf>
    <xf numFmtId="0" fontId="9" fillId="0" borderId="3" xfId="0" applyFont="1" applyBorder="1" applyProtection="1">
      <alignment vertical="center"/>
    </xf>
    <xf numFmtId="0" fontId="9" fillId="0" borderId="4" xfId="0" applyFont="1" applyBorder="1" applyProtection="1">
      <alignment vertical="center"/>
    </xf>
    <xf numFmtId="49" fontId="7" fillId="0" borderId="1" xfId="0" applyNumberFormat="1" applyFont="1" applyBorder="1" applyAlignment="1" applyProtection="1">
      <alignment horizontal="center" vertical="top" wrapText="1"/>
    </xf>
    <xf numFmtId="0" fontId="7" fillId="0" borderId="0" xfId="0" quotePrefix="1" applyFont="1" applyProtection="1">
      <alignment vertical="center"/>
    </xf>
    <xf numFmtId="0" fontId="9" fillId="0" borderId="0" xfId="0" applyFont="1" applyAlignment="1" applyProtection="1">
      <alignment horizontal="center" vertical="center" wrapText="1"/>
    </xf>
    <xf numFmtId="0" fontId="7" fillId="0" borderId="0" xfId="0" applyFont="1" applyAlignment="1" applyProtection="1">
      <alignment vertical="center" wrapText="1"/>
    </xf>
    <xf numFmtId="0" fontId="7" fillId="0" borderId="0" xfId="0" applyFont="1" applyAlignment="1" applyProtection="1">
      <alignment horizontal="right" vertical="center"/>
    </xf>
    <xf numFmtId="0" fontId="9" fillId="0" borderId="7" xfId="0" applyFont="1" applyBorder="1" applyProtection="1">
      <alignment vertical="center"/>
    </xf>
    <xf numFmtId="0" fontId="9" fillId="0" borderId="9" xfId="0" applyFont="1" applyBorder="1" applyProtection="1">
      <alignment vertical="center"/>
    </xf>
    <xf numFmtId="0" fontId="7" fillId="0" borderId="2" xfId="0" applyFont="1" applyFill="1" applyBorder="1" applyProtection="1">
      <alignment vertical="center"/>
    </xf>
    <xf numFmtId="0" fontId="7" fillId="0" borderId="3" xfId="0" applyFont="1" applyFill="1" applyBorder="1" applyProtection="1">
      <alignment vertical="center"/>
    </xf>
    <xf numFmtId="0" fontId="6"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Border="1" applyProtection="1">
      <alignment vertical="center"/>
    </xf>
    <xf numFmtId="0" fontId="9" fillId="0" borderId="0" xfId="0" applyFont="1" applyBorder="1" applyProtection="1">
      <alignment vertical="center"/>
    </xf>
    <xf numFmtId="0" fontId="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vertical="center"/>
    </xf>
    <xf numFmtId="0" fontId="7" fillId="5" borderId="0" xfId="0" applyFont="1" applyFill="1" applyBorder="1" applyAlignment="1" applyProtection="1">
      <alignment horizontal="center" vertical="center"/>
    </xf>
    <xf numFmtId="0" fontId="7" fillId="5" borderId="0" xfId="0" applyFont="1" applyFill="1" applyBorder="1" applyProtection="1">
      <alignment vertical="center"/>
    </xf>
    <xf numFmtId="38" fontId="6" fillId="0" borderId="0" xfId="1" applyFont="1" applyProtection="1">
      <alignment vertical="center"/>
    </xf>
    <xf numFmtId="38" fontId="6" fillId="5" borderId="1" xfId="1" applyFont="1" applyFill="1" applyBorder="1" applyProtection="1">
      <alignment vertical="center"/>
    </xf>
    <xf numFmtId="0" fontId="6" fillId="0" borderId="1" xfId="0" applyFont="1" applyBorder="1" applyAlignment="1" applyProtection="1">
      <alignment horizontal="center" vertical="center"/>
    </xf>
    <xf numFmtId="0" fontId="6" fillId="0" borderId="1" xfId="0" applyFont="1" applyBorder="1" applyProtection="1">
      <alignment vertical="center"/>
    </xf>
    <xf numFmtId="0" fontId="6" fillId="0" borderId="0" xfId="0" applyFont="1" applyFill="1" applyProtection="1">
      <alignment vertical="center"/>
    </xf>
    <xf numFmtId="0" fontId="7" fillId="0" borderId="0" xfId="0" applyFont="1" applyFill="1" applyBorder="1" applyProtection="1">
      <alignment vertical="center"/>
    </xf>
    <xf numFmtId="0" fontId="6" fillId="0" borderId="0" xfId="0" applyFont="1" applyBorder="1" applyAlignment="1" applyProtection="1">
      <alignment horizontal="left" vertical="center" wrapText="1"/>
    </xf>
    <xf numFmtId="0" fontId="7" fillId="0" borderId="0" xfId="4" applyFont="1" applyFill="1" applyBorder="1" applyAlignment="1" applyProtection="1">
      <alignment horizontal="left" vertical="center"/>
    </xf>
    <xf numFmtId="0" fontId="0" fillId="0" borderId="0" xfId="0" applyFill="1" applyBorder="1" applyAlignment="1" applyProtection="1">
      <alignment vertical="center"/>
    </xf>
    <xf numFmtId="0" fontId="7" fillId="0" borderId="11" xfId="0" applyFont="1" applyFill="1" applyBorder="1" applyProtection="1">
      <alignment vertical="center"/>
    </xf>
    <xf numFmtId="0" fontId="7" fillId="0" borderId="8" xfId="0" applyFont="1" applyFill="1" applyBorder="1" applyProtection="1">
      <alignment vertical="center"/>
    </xf>
    <xf numFmtId="0" fontId="7" fillId="0" borderId="7" xfId="0" applyFont="1" applyFill="1" applyBorder="1" applyProtection="1">
      <alignment vertical="center"/>
    </xf>
    <xf numFmtId="0" fontId="0" fillId="5" borderId="1" xfId="0" applyFill="1" applyBorder="1" applyAlignment="1" applyProtection="1">
      <alignment horizontal="center" vertical="center"/>
    </xf>
    <xf numFmtId="12" fontId="14" fillId="5" borderId="1" xfId="0" applyNumberFormat="1" applyFont="1" applyFill="1" applyBorder="1" applyAlignment="1" applyProtection="1">
      <alignment horizontal="center" vertical="center"/>
    </xf>
    <xf numFmtId="12" fontId="14" fillId="5" borderId="42" xfId="0" applyNumberFormat="1" applyFont="1" applyFill="1" applyBorder="1" applyAlignment="1" applyProtection="1">
      <alignment horizontal="center" vertical="center"/>
    </xf>
    <xf numFmtId="38" fontId="6" fillId="3" borderId="1" xfId="1" applyFont="1" applyFill="1" applyBorder="1" applyProtection="1">
      <alignment vertical="center"/>
      <protection locked="0"/>
    </xf>
    <xf numFmtId="0" fontId="37" fillId="0" borderId="0" xfId="0" applyFont="1">
      <alignment vertical="center"/>
    </xf>
    <xf numFmtId="0" fontId="0" fillId="0" borderId="11" xfId="0" applyBorder="1" applyProtection="1">
      <alignment vertical="center"/>
    </xf>
    <xf numFmtId="0" fontId="6" fillId="0" borderId="1" xfId="0" applyFont="1" applyBorder="1" applyProtection="1">
      <alignment vertical="center"/>
    </xf>
    <xf numFmtId="0" fontId="36" fillId="0" borderId="1" xfId="0" applyFont="1" applyBorder="1" applyAlignment="1" applyProtection="1">
      <alignment horizontal="center" vertical="center" wrapText="1"/>
    </xf>
    <xf numFmtId="38" fontId="6" fillId="4" borderId="1" xfId="1" applyFont="1" applyFill="1" applyBorder="1" applyProtection="1">
      <alignment vertical="center"/>
      <protection locked="0"/>
    </xf>
    <xf numFmtId="0" fontId="38" fillId="0" borderId="1" xfId="0" applyFont="1" applyBorder="1" applyAlignment="1">
      <alignment horizontal="center" vertical="center"/>
    </xf>
    <xf numFmtId="0" fontId="0" fillId="0" borderId="0" xfId="0" applyAlignment="1">
      <alignment horizontal="right" vertical="center"/>
    </xf>
    <xf numFmtId="0" fontId="11" fillId="0" borderId="0" xfId="0" applyFont="1">
      <alignment vertical="center"/>
    </xf>
    <xf numFmtId="0" fontId="6" fillId="0" borderId="1" xfId="0" applyFont="1" applyBorder="1" applyProtection="1">
      <alignment vertical="center"/>
    </xf>
    <xf numFmtId="0" fontId="7" fillId="3" borderId="13"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7" fillId="0" borderId="1" xfId="0" applyFont="1" applyBorder="1" applyAlignment="1">
      <alignment horizontal="left" vertical="center"/>
    </xf>
    <xf numFmtId="0" fontId="35" fillId="9" borderId="1" xfId="0" applyFont="1" applyFill="1" applyBorder="1" applyAlignment="1">
      <alignment horizontal="center" vertical="center"/>
    </xf>
    <xf numFmtId="0" fontId="0" fillId="0" borderId="0" xfId="0" applyAlignment="1">
      <alignment vertical="center" wrapText="1"/>
    </xf>
    <xf numFmtId="0" fontId="0" fillId="0" borderId="0" xfId="0" applyAlignment="1">
      <alignment vertical="top" wrapText="1"/>
    </xf>
    <xf numFmtId="0" fontId="38" fillId="0" borderId="1" xfId="0" applyFont="1" applyBorder="1" applyAlignment="1">
      <alignment horizontal="left" vertical="center"/>
    </xf>
    <xf numFmtId="0" fontId="7" fillId="0" borderId="0" xfId="4" applyFont="1" applyAlignment="1" applyProtection="1">
      <alignment horizontal="center" vertical="center" wrapText="1"/>
    </xf>
    <xf numFmtId="0" fontId="7" fillId="0" borderId="0" xfId="4" applyFont="1" applyFill="1" applyBorder="1" applyAlignment="1" applyProtection="1">
      <alignment horizontal="left" vertical="center"/>
    </xf>
    <xf numFmtId="0" fontId="7" fillId="3" borderId="0" xfId="4" applyFont="1" applyFill="1" applyAlignment="1" applyProtection="1">
      <alignment horizontal="left" vertical="center" wrapText="1"/>
      <protection locked="0"/>
    </xf>
    <xf numFmtId="0" fontId="34" fillId="0" borderId="0" xfId="4" applyFont="1" applyAlignment="1" applyProtection="1">
      <alignment horizontal="center" vertical="center" wrapText="1"/>
    </xf>
    <xf numFmtId="0" fontId="0" fillId="0" borderId="0" xfId="0" applyAlignment="1" applyProtection="1">
      <alignment vertical="top" wrapText="1"/>
    </xf>
    <xf numFmtId="0" fontId="7" fillId="0" borderId="0" xfId="4" applyFont="1" applyAlignment="1" applyProtection="1">
      <alignment horizontal="distributed" vertical="center"/>
    </xf>
    <xf numFmtId="0" fontId="7" fillId="3" borderId="0" xfId="4" applyFont="1" applyFill="1" applyAlignment="1" applyProtection="1">
      <alignment horizontal="left" vertical="center" shrinkToFit="1"/>
      <protection locked="0"/>
    </xf>
    <xf numFmtId="0" fontId="8" fillId="0" borderId="0" xfId="4" applyFont="1" applyAlignment="1" applyProtection="1">
      <alignment horizontal="center" vertical="center"/>
    </xf>
    <xf numFmtId="0" fontId="7" fillId="0" borderId="0" xfId="4" applyFont="1" applyAlignment="1" applyProtection="1">
      <alignment horizontal="center" vertical="center"/>
    </xf>
    <xf numFmtId="0" fontId="7" fillId="0" borderId="0" xfId="4" applyFont="1" applyAlignment="1" applyProtection="1">
      <alignment horizontal="justify" vertical="center" wrapText="1"/>
    </xf>
    <xf numFmtId="0" fontId="8" fillId="0" borderId="0" xfId="4" applyFont="1" applyAlignment="1" applyProtection="1">
      <alignment horizontal="distributed" vertical="center"/>
    </xf>
    <xf numFmtId="0" fontId="34" fillId="3" borderId="0" xfId="4" applyFont="1" applyFill="1" applyAlignment="1" applyProtection="1">
      <alignment horizontal="left" vertical="center" wrapText="1"/>
      <protection locked="0"/>
    </xf>
    <xf numFmtId="0" fontId="31" fillId="0" borderId="0" xfId="4" applyFont="1" applyAlignment="1" applyProtection="1">
      <alignment horizontal="distributed" vertical="center"/>
    </xf>
    <xf numFmtId="0" fontId="32" fillId="0" borderId="0" xfId="4" applyFont="1" applyAlignment="1" applyProtection="1">
      <alignment horizontal="distributed" vertical="center"/>
    </xf>
    <xf numFmtId="0" fontId="7" fillId="0" borderId="0" xfId="4" applyFont="1" applyAlignment="1" applyProtection="1">
      <alignment horizontal="left" vertical="center" wrapText="1"/>
    </xf>
    <xf numFmtId="0" fontId="28" fillId="3" borderId="5" xfId="3" applyFont="1" applyFill="1" applyBorder="1" applyAlignment="1" applyProtection="1">
      <alignment horizontal="left" vertical="center"/>
      <protection locked="0"/>
    </xf>
    <xf numFmtId="0" fontId="28" fillId="3" borderId="10" xfId="3" applyFont="1" applyFill="1" applyBorder="1" applyAlignment="1" applyProtection="1">
      <alignment horizontal="left" vertical="center"/>
      <protection locked="0"/>
    </xf>
    <xf numFmtId="0" fontId="7" fillId="3" borderId="3" xfId="3" applyFont="1" applyFill="1" applyBorder="1" applyAlignment="1" applyProtection="1">
      <alignment horizontal="left" vertical="center"/>
      <protection locked="0"/>
    </xf>
    <xf numFmtId="0" fontId="7" fillId="3" borderId="4" xfId="3"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18" fillId="3" borderId="5" xfId="3" applyFill="1" applyBorder="1" applyAlignment="1" applyProtection="1">
      <alignment horizontal="left" vertical="center"/>
      <protection locked="0"/>
    </xf>
    <xf numFmtId="0" fontId="18" fillId="3" borderId="10" xfId="3" applyFill="1" applyBorder="1" applyAlignment="1" applyProtection="1">
      <alignment horizontal="left" vertical="center"/>
      <protection locked="0"/>
    </xf>
    <xf numFmtId="0" fontId="7" fillId="0" borderId="13"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7" xfId="0" applyBorder="1" applyAlignment="1" applyProtection="1">
      <alignment horizontal="center" vertical="center"/>
    </xf>
    <xf numFmtId="0" fontId="0" fillId="0" borderId="11" xfId="0" applyBorder="1" applyAlignment="1" applyProtection="1">
      <alignment horizontal="center" vertical="center"/>
    </xf>
    <xf numFmtId="0" fontId="0" fillId="0" borderId="9" xfId="0" applyBorder="1" applyAlignment="1" applyProtection="1">
      <alignment horizontal="center" vertical="center"/>
    </xf>
    <xf numFmtId="0" fontId="0" fillId="0" borderId="5" xfId="0" applyBorder="1" applyAlignment="1" applyProtection="1">
      <alignment horizontal="center" vertical="center"/>
    </xf>
    <xf numFmtId="0" fontId="7" fillId="0" borderId="14"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3" borderId="2"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0" borderId="1" xfId="0" applyFont="1" applyFill="1" applyBorder="1" applyAlignment="1" applyProtection="1">
      <alignment horizontal="center" vertical="top" wrapText="1"/>
      <protection locked="0"/>
    </xf>
    <xf numFmtId="0" fontId="9" fillId="0" borderId="7"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0" borderId="4"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7"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6"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3" borderId="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xf>
    <xf numFmtId="0" fontId="7" fillId="0" borderId="0" xfId="0" applyFont="1" applyAlignment="1" applyProtection="1">
      <alignment horizontal="center" vertical="center"/>
    </xf>
    <xf numFmtId="0" fontId="9" fillId="0" borderId="5" xfId="0" applyFont="1" applyBorder="1" applyAlignment="1" applyProtection="1">
      <alignment horizontal="left" vertical="center"/>
    </xf>
    <xf numFmtId="0" fontId="9" fillId="0" borderId="0" xfId="0" applyFont="1" applyAlignment="1" applyProtection="1">
      <alignment horizontal="left" vertical="center"/>
    </xf>
    <xf numFmtId="0" fontId="9" fillId="5" borderId="1" xfId="0" applyFont="1" applyFill="1" applyBorder="1" applyAlignment="1" applyProtection="1">
      <alignment horizontal="left" vertical="center" wrapText="1"/>
    </xf>
    <xf numFmtId="0" fontId="7" fillId="0" borderId="2" xfId="0" applyFont="1" applyBorder="1" applyAlignment="1" applyProtection="1">
      <alignment horizontal="center" vertical="top" wrapText="1"/>
    </xf>
    <xf numFmtId="0" fontId="7" fillId="0" borderId="3" xfId="0" applyFont="1" applyBorder="1" applyAlignment="1" applyProtection="1">
      <alignment horizontal="center" vertical="top" wrapText="1"/>
    </xf>
    <xf numFmtId="0" fontId="7" fillId="0" borderId="4" xfId="0" applyFont="1" applyBorder="1" applyAlignment="1" applyProtection="1">
      <alignment horizontal="center" vertical="top" wrapText="1"/>
    </xf>
    <xf numFmtId="49" fontId="7" fillId="3" borderId="2" xfId="0" applyNumberFormat="1" applyFont="1" applyFill="1" applyBorder="1" applyAlignment="1" applyProtection="1">
      <alignment horizontal="left" vertical="top" wrapText="1"/>
      <protection locked="0"/>
    </xf>
    <xf numFmtId="49" fontId="7" fillId="3" borderId="3" xfId="0" applyNumberFormat="1" applyFont="1" applyFill="1" applyBorder="1" applyAlignment="1" applyProtection="1">
      <alignment horizontal="left" vertical="top" wrapText="1"/>
      <protection locked="0"/>
    </xf>
    <xf numFmtId="49" fontId="7" fillId="3" borderId="4" xfId="0" applyNumberFormat="1" applyFont="1" applyFill="1" applyBorder="1" applyAlignment="1" applyProtection="1">
      <alignment horizontal="left" vertical="top" wrapText="1"/>
      <protection locked="0"/>
    </xf>
    <xf numFmtId="0" fontId="9" fillId="5" borderId="7" xfId="0" applyFont="1" applyFill="1" applyBorder="1" applyAlignment="1" applyProtection="1">
      <alignment horizontal="left" vertical="top" wrapText="1"/>
    </xf>
    <xf numFmtId="0" fontId="9" fillId="5" borderId="11" xfId="0" applyFont="1" applyFill="1" applyBorder="1" applyAlignment="1" applyProtection="1">
      <alignment horizontal="left" vertical="top" wrapText="1"/>
    </xf>
    <xf numFmtId="0" fontId="9" fillId="5" borderId="8" xfId="0" applyFont="1" applyFill="1" applyBorder="1" applyAlignment="1" applyProtection="1">
      <alignment horizontal="left" vertical="top" wrapText="1"/>
    </xf>
    <xf numFmtId="0" fontId="9" fillId="5" borderId="9" xfId="0" applyFont="1" applyFill="1" applyBorder="1" applyAlignment="1" applyProtection="1">
      <alignment horizontal="left" vertical="top" wrapText="1"/>
    </xf>
    <xf numFmtId="0" fontId="9" fillId="5" borderId="5" xfId="0" applyFont="1" applyFill="1" applyBorder="1" applyAlignment="1" applyProtection="1">
      <alignment horizontal="left" vertical="top" wrapText="1"/>
    </xf>
    <xf numFmtId="0" fontId="9" fillId="5" borderId="10" xfId="0" applyFont="1" applyFill="1" applyBorder="1" applyAlignment="1" applyProtection="1">
      <alignment horizontal="left" vertical="top" wrapText="1"/>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protection locked="0"/>
    </xf>
    <xf numFmtId="49" fontId="9" fillId="3" borderId="2" xfId="0" applyNumberFormat="1" applyFont="1" applyFill="1" applyBorder="1" applyAlignment="1" applyProtection="1">
      <alignment horizontal="left" vertical="center"/>
      <protection locked="0"/>
    </xf>
    <xf numFmtId="49" fontId="9" fillId="3" borderId="3" xfId="0" applyNumberFormat="1" applyFont="1" applyFill="1" applyBorder="1" applyAlignment="1" applyProtection="1">
      <alignment horizontal="left" vertical="center"/>
      <protection locked="0"/>
    </xf>
    <xf numFmtId="49" fontId="9" fillId="3" borderId="4" xfId="0" applyNumberFormat="1" applyFont="1" applyFill="1" applyBorder="1" applyAlignment="1" applyProtection="1">
      <alignment horizontal="lef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9" fillId="3" borderId="1" xfId="0" applyFont="1" applyFill="1" applyBorder="1" applyAlignment="1" applyProtection="1">
      <alignment horizontal="left" vertical="center" wrapText="1"/>
      <protection locked="0"/>
    </xf>
    <xf numFmtId="0" fontId="9" fillId="0" borderId="7"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8" fillId="0" borderId="0" xfId="0" applyFont="1" applyAlignment="1" applyProtection="1">
      <alignment horizontal="center" vertical="center"/>
    </xf>
    <xf numFmtId="0" fontId="9" fillId="3" borderId="2"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5" borderId="2" xfId="0" applyFont="1" applyFill="1" applyBorder="1" applyAlignment="1" applyProtection="1">
      <alignment horizontal="center" vertical="center"/>
    </xf>
    <xf numFmtId="0" fontId="9" fillId="5" borderId="3" xfId="0" applyFont="1" applyFill="1" applyBorder="1" applyAlignment="1" applyProtection="1">
      <alignment horizontal="center" vertical="center"/>
    </xf>
    <xf numFmtId="0" fontId="9" fillId="5" borderId="4" xfId="0" applyFont="1" applyFill="1" applyBorder="1" applyAlignment="1" applyProtection="1">
      <alignment horizontal="center" vertical="center"/>
    </xf>
    <xf numFmtId="0" fontId="9" fillId="3" borderId="1" xfId="0" applyNumberFormat="1" applyFont="1" applyFill="1" applyBorder="1" applyAlignment="1" applyProtection="1">
      <alignment horizontal="left" vertical="center"/>
      <protection locked="0"/>
    </xf>
    <xf numFmtId="0" fontId="7" fillId="0" borderId="2" xfId="0" applyFont="1" applyBorder="1" applyAlignment="1" applyProtection="1">
      <alignment horizontal="center" vertical="top"/>
    </xf>
    <xf numFmtId="0" fontId="7" fillId="0" borderId="3" xfId="0" applyFont="1" applyBorder="1" applyAlignment="1" applyProtection="1">
      <alignment horizontal="center" vertical="top"/>
    </xf>
    <xf numFmtId="0" fontId="7" fillId="0" borderId="4" xfId="0" applyFont="1" applyBorder="1" applyAlignment="1" applyProtection="1">
      <alignment horizontal="center" vertical="top"/>
    </xf>
    <xf numFmtId="0" fontId="7" fillId="3" borderId="2" xfId="0" applyNumberFormat="1" applyFont="1" applyFill="1" applyBorder="1" applyAlignment="1" applyProtection="1">
      <alignment horizontal="left" vertical="top" wrapText="1"/>
      <protection locked="0"/>
    </xf>
    <xf numFmtId="0" fontId="7" fillId="3" borderId="3" xfId="0" applyNumberFormat="1" applyFont="1" applyFill="1" applyBorder="1" applyAlignment="1" applyProtection="1">
      <alignment horizontal="left" vertical="top" wrapText="1"/>
      <protection locked="0"/>
    </xf>
    <xf numFmtId="0" fontId="7" fillId="3" borderId="4" xfId="0" applyNumberFormat="1"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wrapText="1"/>
      <protection locked="0"/>
    </xf>
    <xf numFmtId="0" fontId="9" fillId="3" borderId="9"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0" borderId="2" xfId="0" applyFont="1" applyFill="1" applyBorder="1" applyProtection="1">
      <alignment vertical="center"/>
    </xf>
    <xf numFmtId="0" fontId="7" fillId="0" borderId="3" xfId="0" applyFont="1" applyFill="1" applyBorder="1" applyProtection="1">
      <alignment vertical="center"/>
    </xf>
    <xf numFmtId="0" fontId="7" fillId="0" borderId="4" xfId="0" applyFont="1" applyFill="1" applyBorder="1" applyProtection="1">
      <alignment vertical="center"/>
    </xf>
    <xf numFmtId="0" fontId="7" fillId="0" borderId="1" xfId="0" applyFont="1" applyFill="1" applyBorder="1" applyProtection="1">
      <alignment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0" borderId="7" xfId="0" applyFont="1" applyFill="1" applyBorder="1" applyProtection="1">
      <alignment vertical="center"/>
    </xf>
    <xf numFmtId="0" fontId="7" fillId="0" borderId="11" xfId="0" applyFont="1" applyFill="1" applyBorder="1" applyProtection="1">
      <alignment vertical="center"/>
    </xf>
    <xf numFmtId="0" fontId="7" fillId="0" borderId="8" xfId="0" applyFont="1" applyFill="1" applyBorder="1" applyProtection="1">
      <alignment vertical="center"/>
    </xf>
    <xf numFmtId="0" fontId="7" fillId="0" borderId="5" xfId="0" applyFont="1" applyBorder="1" applyAlignment="1" applyProtection="1">
      <alignment vertical="center" wrapText="1"/>
    </xf>
    <xf numFmtId="0" fontId="7" fillId="0" borderId="1" xfId="0" applyFont="1" applyFill="1" applyBorder="1" applyAlignment="1" applyProtection="1">
      <alignment horizontal="center" vertical="center"/>
      <protection locked="0"/>
    </xf>
    <xf numFmtId="178"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protection locked="0"/>
    </xf>
    <xf numFmtId="0" fontId="7" fillId="3" borderId="1" xfId="0" applyFont="1" applyFill="1" applyBorder="1" applyAlignment="1" applyProtection="1">
      <alignment horizontal="center" vertical="top" wrapText="1"/>
    </xf>
    <xf numFmtId="0" fontId="7" fillId="0" borderId="13"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5" fillId="0" borderId="37" xfId="0" applyFont="1" applyBorder="1" applyAlignment="1" applyProtection="1">
      <alignment horizontal="center" vertical="center"/>
    </xf>
    <xf numFmtId="0" fontId="5" fillId="0" borderId="1" xfId="0" applyFont="1" applyBorder="1" applyAlignment="1" applyProtection="1">
      <alignment horizontal="center" vertical="center"/>
    </xf>
    <xf numFmtId="0" fontId="6" fillId="2" borderId="35" xfId="0" applyFont="1" applyFill="1" applyBorder="1" applyAlignment="1" applyProtection="1">
      <alignment horizontal="center" vertical="center" wrapText="1"/>
    </xf>
    <xf numFmtId="38" fontId="12" fillId="4" borderId="1" xfId="1" applyFont="1" applyFill="1" applyBorder="1" applyAlignment="1" applyProtection="1">
      <alignment horizontal="center" vertical="center" wrapText="1"/>
      <protection locked="0"/>
    </xf>
    <xf numFmtId="38" fontId="12" fillId="3" borderId="1" xfId="1" applyFont="1" applyFill="1" applyBorder="1" applyAlignment="1" applyProtection="1">
      <alignment horizontal="right" vertical="center" wrapText="1"/>
      <protection locked="0"/>
    </xf>
    <xf numFmtId="38" fontId="12" fillId="3" borderId="38" xfId="1" applyFont="1" applyFill="1" applyBorder="1" applyAlignment="1" applyProtection="1">
      <alignment horizontal="right" vertical="center" wrapText="1"/>
      <protection locked="0"/>
    </xf>
    <xf numFmtId="0" fontId="0" fillId="0" borderId="35" xfId="0" applyBorder="1" applyAlignment="1" applyProtection="1">
      <alignment horizontal="center" vertical="center"/>
    </xf>
    <xf numFmtId="0" fontId="0" fillId="0" borderId="36" xfId="0" applyBorder="1" applyAlignment="1" applyProtection="1">
      <alignment horizontal="center" vertical="center"/>
    </xf>
    <xf numFmtId="0" fontId="0" fillId="3" borderId="1" xfId="0" applyFill="1" applyBorder="1" applyAlignment="1" applyProtection="1">
      <alignment horizontal="left" vertical="center" wrapText="1"/>
      <protection locked="0"/>
    </xf>
    <xf numFmtId="0" fontId="0" fillId="3" borderId="38" xfId="0" applyFill="1" applyBorder="1" applyAlignment="1" applyProtection="1">
      <alignment horizontal="left" vertical="center" wrapText="1"/>
      <protection locked="0"/>
    </xf>
    <xf numFmtId="0" fontId="0" fillId="4" borderId="1" xfId="0" applyFill="1" applyBorder="1" applyAlignment="1" applyProtection="1">
      <alignment horizontal="center" vertical="center" wrapText="1"/>
      <protection locked="0"/>
    </xf>
    <xf numFmtId="0" fontId="0" fillId="6" borderId="1" xfId="0" applyFill="1" applyBorder="1" applyAlignment="1" applyProtection="1">
      <alignment horizontal="center" vertical="center"/>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6" fillId="0" borderId="0" xfId="0" applyFont="1" applyAlignment="1" applyProtection="1">
      <alignment horizontal="center" vertical="center"/>
    </xf>
    <xf numFmtId="0" fontId="8" fillId="3" borderId="15" xfId="0" applyFont="1" applyFill="1" applyBorder="1" applyAlignment="1" applyProtection="1">
      <alignment horizontal="left" vertical="top" wrapText="1"/>
      <protection locked="0"/>
    </xf>
    <xf numFmtId="0" fontId="8" fillId="3" borderId="16" xfId="0" applyFont="1" applyFill="1" applyBorder="1" applyAlignment="1" applyProtection="1">
      <alignment horizontal="left" vertical="top" wrapText="1"/>
      <protection locked="0"/>
    </xf>
    <xf numFmtId="0" fontId="8" fillId="3" borderId="21" xfId="0" applyFont="1" applyFill="1" applyBorder="1" applyAlignment="1" applyProtection="1">
      <alignment horizontal="left" vertical="top" wrapText="1"/>
      <protection locked="0"/>
    </xf>
    <xf numFmtId="0" fontId="8" fillId="3" borderId="17" xfId="0" applyFont="1" applyFill="1" applyBorder="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8" fillId="3" borderId="20" xfId="0" applyFont="1" applyFill="1" applyBorder="1" applyAlignment="1" applyProtection="1">
      <alignment horizontal="left" vertical="top" wrapText="1"/>
      <protection locked="0"/>
    </xf>
    <xf numFmtId="0" fontId="8" fillId="3" borderId="18"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wrapText="1"/>
      <protection locked="0"/>
    </xf>
    <xf numFmtId="0" fontId="8" fillId="3" borderId="22" xfId="0" applyFont="1" applyFill="1" applyBorder="1" applyAlignment="1" applyProtection="1">
      <alignment horizontal="left" vertical="top" wrapText="1"/>
      <protection locked="0"/>
    </xf>
    <xf numFmtId="0" fontId="0" fillId="3" borderId="44" xfId="0" applyFill="1" applyBorder="1" applyProtection="1">
      <alignment vertical="center"/>
      <protection locked="0"/>
    </xf>
    <xf numFmtId="0" fontId="0" fillId="3" borderId="29" xfId="0" applyFill="1" applyBorder="1" applyProtection="1">
      <alignment vertical="center"/>
      <protection locked="0"/>
    </xf>
    <xf numFmtId="0" fontId="0" fillId="3" borderId="30" xfId="0" applyFill="1" applyBorder="1" applyProtection="1">
      <alignment vertical="center"/>
      <protection locked="0"/>
    </xf>
    <xf numFmtId="0" fontId="6" fillId="3" borderId="15" xfId="0" applyFont="1" applyFill="1" applyBorder="1" applyAlignment="1" applyProtection="1">
      <alignment horizontal="left" vertical="top" wrapText="1"/>
      <protection locked="0"/>
    </xf>
    <xf numFmtId="0" fontId="6" fillId="3" borderId="16" xfId="0" applyFont="1" applyFill="1" applyBorder="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0" xfId="0" applyFont="1" applyFill="1" applyBorder="1" applyAlignment="1" applyProtection="1">
      <alignment horizontal="left" vertical="top" wrapText="1"/>
      <protection locked="0"/>
    </xf>
    <xf numFmtId="0" fontId="6" fillId="3" borderId="18" xfId="0" applyFont="1" applyFill="1" applyBorder="1" applyAlignment="1" applyProtection="1">
      <alignment horizontal="left" vertical="top" wrapText="1"/>
      <protection locked="0"/>
    </xf>
    <xf numFmtId="0" fontId="6" fillId="3" borderId="19"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0" fillId="0" borderId="34" xfId="0"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0" fillId="4" borderId="37" xfId="0" applyFill="1" applyBorder="1" applyAlignment="1" applyProtection="1">
      <alignment horizontal="center" vertical="center" wrapText="1"/>
    </xf>
    <xf numFmtId="0" fontId="0" fillId="4" borderId="1" xfId="0" applyFill="1" applyBorder="1" applyAlignment="1" applyProtection="1">
      <alignment horizontal="center" vertical="center" wrapText="1"/>
    </xf>
    <xf numFmtId="0" fontId="0" fillId="4" borderId="38" xfId="0" applyFill="1" applyBorder="1" applyAlignment="1" applyProtection="1">
      <alignment horizontal="center" vertical="center" wrapText="1"/>
    </xf>
    <xf numFmtId="0" fontId="5" fillId="4" borderId="1" xfId="0" applyFont="1" applyFill="1" applyBorder="1" applyAlignment="1" applyProtection="1">
      <alignment horizontal="center" vertical="center" wrapText="1"/>
      <protection locked="0"/>
    </xf>
    <xf numFmtId="0" fontId="6" fillId="2" borderId="35" xfId="0" applyFont="1" applyFill="1" applyBorder="1" applyAlignment="1" applyProtection="1">
      <alignment horizontal="center" vertical="center"/>
    </xf>
    <xf numFmtId="0" fontId="0" fillId="4" borderId="40" xfId="0" applyFill="1" applyBorder="1" applyAlignment="1" applyProtection="1">
      <alignment horizontal="center" vertical="center" wrapText="1"/>
      <protection locked="0"/>
    </xf>
    <xf numFmtId="0" fontId="17" fillId="0" borderId="35" xfId="0" applyFont="1" applyBorder="1" applyAlignment="1" applyProtection="1">
      <alignment horizontal="center" vertical="center" wrapText="1"/>
    </xf>
    <xf numFmtId="0" fontId="0" fillId="3" borderId="26"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5" fillId="2" borderId="35"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0" fillId="3" borderId="40" xfId="0" applyFill="1" applyBorder="1" applyAlignment="1" applyProtection="1">
      <alignment horizontal="left" vertical="center" wrapText="1"/>
      <protection locked="0"/>
    </xf>
    <xf numFmtId="0" fontId="0" fillId="3" borderId="41" xfId="0" applyFill="1" applyBorder="1" applyAlignment="1" applyProtection="1">
      <alignment horizontal="left" vertical="center" wrapText="1"/>
      <protection locked="0"/>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3" borderId="2"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46" xfId="0" applyFill="1" applyBorder="1" applyAlignment="1" applyProtection="1">
      <alignment horizontal="left" vertical="center" wrapText="1"/>
      <protection locked="0"/>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5" borderId="2" xfId="0" applyFont="1" applyFill="1" applyBorder="1" applyAlignment="1" applyProtection="1">
      <alignment horizontal="left" vertical="center"/>
    </xf>
    <xf numFmtId="0" fontId="6" fillId="5" borderId="3" xfId="0" applyFont="1" applyFill="1" applyBorder="1" applyAlignment="1" applyProtection="1">
      <alignment horizontal="left" vertical="center"/>
    </xf>
    <xf numFmtId="0" fontId="6" fillId="5" borderId="4" xfId="0" applyFont="1" applyFill="1" applyBorder="1" applyAlignment="1" applyProtection="1">
      <alignment horizontal="left"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3" borderId="15" xfId="0" applyFont="1" applyFill="1" applyBorder="1" applyAlignment="1" applyProtection="1">
      <alignment vertical="top" wrapText="1"/>
      <protection locked="0"/>
    </xf>
    <xf numFmtId="0" fontId="8" fillId="3" borderId="16" xfId="0" applyFont="1" applyFill="1" applyBorder="1" applyAlignment="1" applyProtection="1">
      <alignment vertical="top" wrapText="1"/>
      <protection locked="0"/>
    </xf>
    <xf numFmtId="0" fontId="8" fillId="3" borderId="21" xfId="0" applyFont="1" applyFill="1" applyBorder="1" applyAlignment="1" applyProtection="1">
      <alignment vertical="top" wrapText="1"/>
      <protection locked="0"/>
    </xf>
    <xf numFmtId="0" fontId="8" fillId="3" borderId="17" xfId="0" applyFont="1" applyFill="1" applyBorder="1" applyAlignment="1" applyProtection="1">
      <alignment vertical="top" wrapText="1"/>
      <protection locked="0"/>
    </xf>
    <xf numFmtId="0" fontId="8" fillId="3" borderId="0" xfId="0" applyFont="1" applyFill="1" applyAlignment="1" applyProtection="1">
      <alignment vertical="top" wrapText="1"/>
      <protection locked="0"/>
    </xf>
    <xf numFmtId="0" fontId="8" fillId="3" borderId="20" xfId="0" applyFont="1" applyFill="1" applyBorder="1" applyAlignment="1" applyProtection="1">
      <alignment vertical="top" wrapText="1"/>
      <protection locked="0"/>
    </xf>
    <xf numFmtId="0" fontId="8" fillId="3" borderId="18" xfId="0" applyFont="1" applyFill="1" applyBorder="1" applyAlignment="1" applyProtection="1">
      <alignment vertical="top" wrapText="1"/>
      <protection locked="0"/>
    </xf>
    <xf numFmtId="0" fontId="8" fillId="3" borderId="19" xfId="0" applyFont="1" applyFill="1" applyBorder="1" applyAlignment="1" applyProtection="1">
      <alignment vertical="top" wrapText="1"/>
      <protection locked="0"/>
    </xf>
    <xf numFmtId="0" fontId="8" fillId="3" borderId="22" xfId="0" applyFont="1" applyFill="1" applyBorder="1" applyAlignment="1" applyProtection="1">
      <alignment vertical="top" wrapText="1"/>
      <protection locked="0"/>
    </xf>
    <xf numFmtId="0" fontId="6" fillId="2" borderId="34"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xf>
    <xf numFmtId="0" fontId="12" fillId="3"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0" fillId="0" borderId="43"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5" borderId="26" xfId="0" applyFill="1" applyBorder="1" applyProtection="1">
      <alignment vertical="center"/>
    </xf>
    <xf numFmtId="0" fontId="0" fillId="5" borderId="3" xfId="0" applyFill="1" applyBorder="1" applyProtection="1">
      <alignment vertical="center"/>
    </xf>
    <xf numFmtId="0" fontId="0" fillId="5" borderId="4" xfId="0" applyFill="1" applyBorder="1" applyProtection="1">
      <alignment vertical="center"/>
    </xf>
    <xf numFmtId="0" fontId="0" fillId="0" borderId="1" xfId="0" applyBorder="1" applyAlignment="1" applyProtection="1">
      <alignment horizontal="center" vertical="center" wrapText="1"/>
    </xf>
    <xf numFmtId="0" fontId="5" fillId="5" borderId="2" xfId="0" applyFont="1" applyFill="1" applyBorder="1" applyAlignment="1" applyProtection="1">
      <alignment horizontal="center" vertical="center"/>
    </xf>
    <xf numFmtId="0" fontId="5" fillId="5" borderId="3"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176" fontId="12" fillId="3"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6" fillId="4" borderId="40" xfId="0" applyFont="1" applyFill="1" applyBorder="1" applyAlignment="1" applyProtection="1">
      <alignment horizontal="center" vertical="center" wrapText="1"/>
      <protection locked="0"/>
    </xf>
    <xf numFmtId="0" fontId="5" fillId="5" borderId="45" xfId="0" applyFont="1" applyFill="1" applyBorder="1" applyAlignment="1" applyProtection="1">
      <alignment horizontal="center" vertical="center"/>
    </xf>
    <xf numFmtId="0" fontId="5" fillId="5" borderId="29" xfId="0" applyFont="1" applyFill="1" applyBorder="1" applyAlignment="1" applyProtection="1">
      <alignment horizontal="center" vertical="center"/>
    </xf>
    <xf numFmtId="0" fontId="5" fillId="5" borderId="30" xfId="0" applyFont="1" applyFill="1" applyBorder="1" applyAlignment="1" applyProtection="1">
      <alignment horizontal="center" vertical="center"/>
    </xf>
    <xf numFmtId="0" fontId="5" fillId="5" borderId="40" xfId="0" applyFont="1" applyFill="1" applyBorder="1" applyAlignment="1" applyProtection="1">
      <alignment horizontal="center" vertical="center"/>
    </xf>
    <xf numFmtId="0" fontId="5" fillId="3" borderId="40" xfId="0" applyFont="1" applyFill="1" applyBorder="1" applyAlignment="1" applyProtection="1">
      <alignment horizontal="center" vertical="center" wrapText="1"/>
      <protection locked="0"/>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4" borderId="40" xfId="0" applyFont="1" applyFill="1" applyBorder="1" applyAlignment="1" applyProtection="1">
      <alignment horizontal="center" vertical="center" wrapText="1"/>
      <protection locked="0"/>
    </xf>
    <xf numFmtId="38" fontId="12" fillId="5" borderId="37" xfId="1" applyFont="1" applyFill="1" applyBorder="1" applyAlignment="1" applyProtection="1">
      <alignment horizontal="right" vertical="center" wrapText="1"/>
    </xf>
    <xf numFmtId="38" fontId="12" fillId="5" borderId="1" xfId="1" applyFont="1" applyFill="1" applyBorder="1" applyAlignment="1" applyProtection="1">
      <alignment horizontal="right" vertical="center" wrapText="1"/>
    </xf>
    <xf numFmtId="38" fontId="12" fillId="5" borderId="2" xfId="1" applyFont="1" applyFill="1" applyBorder="1" applyAlignment="1" applyProtection="1">
      <alignment horizontal="right" vertical="center" wrapText="1"/>
    </xf>
    <xf numFmtId="38" fontId="12" fillId="5" borderId="39" xfId="1" applyFont="1" applyFill="1" applyBorder="1" applyAlignment="1" applyProtection="1">
      <alignment horizontal="right" vertical="center" wrapText="1"/>
    </xf>
    <xf numFmtId="38" fontId="12" fillId="5" borderId="40" xfId="1" applyFont="1" applyFill="1" applyBorder="1" applyAlignment="1" applyProtection="1">
      <alignment horizontal="right" vertical="center" wrapText="1"/>
    </xf>
    <xf numFmtId="38" fontId="12" fillId="5" borderId="45" xfId="1" applyFont="1" applyFill="1" applyBorder="1" applyAlignment="1" applyProtection="1">
      <alignment horizontal="right" vertical="center" wrapText="1"/>
    </xf>
    <xf numFmtId="38" fontId="6" fillId="5" borderId="32" xfId="1" applyFont="1" applyFill="1" applyBorder="1" applyAlignment="1" applyProtection="1">
      <alignment horizontal="right" vertical="center"/>
    </xf>
    <xf numFmtId="38" fontId="6" fillId="5" borderId="33" xfId="1" applyFont="1" applyFill="1" applyBorder="1" applyAlignment="1" applyProtection="1">
      <alignment horizontal="right" vertical="center"/>
    </xf>
    <xf numFmtId="38" fontId="6" fillId="5" borderId="47" xfId="1" applyFont="1" applyFill="1" applyBorder="1" applyAlignment="1" applyProtection="1">
      <alignment horizontal="right" vertical="center"/>
    </xf>
    <xf numFmtId="0" fontId="6" fillId="0" borderId="0" xfId="0" applyFont="1" applyBorder="1" applyAlignment="1" applyProtection="1">
      <alignment horizontal="center" vertical="center"/>
    </xf>
    <xf numFmtId="0" fontId="0" fillId="4" borderId="39" xfId="0" applyFill="1" applyBorder="1" applyAlignment="1" applyProtection="1">
      <alignment horizontal="center" vertical="center" wrapText="1"/>
    </xf>
    <xf numFmtId="0" fontId="0" fillId="4" borderId="40" xfId="0" applyFill="1" applyBorder="1" applyAlignment="1" applyProtection="1">
      <alignment horizontal="center" vertical="center" wrapText="1"/>
    </xf>
    <xf numFmtId="0" fontId="0" fillId="4" borderId="41" xfId="0" applyFill="1" applyBorder="1" applyAlignment="1" applyProtection="1">
      <alignment horizontal="center" vertical="center" wrapText="1"/>
    </xf>
    <xf numFmtId="38" fontId="6" fillId="0" borderId="32" xfId="1" applyFont="1" applyBorder="1" applyAlignment="1" applyProtection="1">
      <alignment horizontal="center" vertical="center"/>
    </xf>
    <xf numFmtId="38" fontId="6" fillId="0" borderId="33" xfId="1" applyFont="1" applyBorder="1" applyAlignment="1" applyProtection="1">
      <alignment horizontal="center" vertical="center"/>
    </xf>
    <xf numFmtId="38" fontId="12" fillId="3" borderId="40" xfId="1" applyFont="1" applyFill="1" applyBorder="1" applyAlignment="1" applyProtection="1">
      <alignment horizontal="right" vertical="center" wrapText="1"/>
      <protection locked="0"/>
    </xf>
    <xf numFmtId="38" fontId="12" fillId="3" borderId="41" xfId="1" applyFont="1" applyFill="1" applyBorder="1" applyAlignment="1" applyProtection="1">
      <alignment horizontal="right" vertical="center" wrapText="1"/>
      <protection locked="0"/>
    </xf>
    <xf numFmtId="38" fontId="12" fillId="4" borderId="40" xfId="1"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0" fillId="4" borderId="45"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6" fillId="0" borderId="1" xfId="0" applyFont="1" applyBorder="1" applyAlignment="1" applyProtection="1">
      <alignment horizontal="left" vertical="center" wrapText="1"/>
    </xf>
    <xf numFmtId="38" fontId="6" fillId="0" borderId="1" xfId="0" applyNumberFormat="1" applyFont="1" applyBorder="1" applyProtection="1">
      <alignment vertical="center"/>
    </xf>
    <xf numFmtId="177" fontId="6" fillId="0" borderId="1" xfId="6" applyNumberFormat="1" applyFont="1" applyBorder="1" applyProtection="1">
      <alignment vertical="center"/>
    </xf>
    <xf numFmtId="0" fontId="6" fillId="0" borderId="1" xfId="0" applyFont="1" applyBorder="1" applyProtection="1">
      <alignment vertical="center"/>
    </xf>
    <xf numFmtId="0" fontId="0" fillId="0" borderId="0" xfId="0" applyAlignment="1" applyProtection="1">
      <alignment horizontal="center" vertical="center"/>
    </xf>
    <xf numFmtId="0" fontId="7" fillId="10" borderId="0" xfId="0" applyFont="1" applyFill="1" applyBorder="1" applyAlignment="1" applyProtection="1">
      <alignment horizontal="center" vertical="center"/>
    </xf>
  </cellXfs>
  <cellStyles count="7">
    <cellStyle name="パーセント" xfId="6" builtinId="5"/>
    <cellStyle name="ハイパーリンク" xfId="3" builtinId="8"/>
    <cellStyle name="桁区切り" xfId="1" builtinId="6"/>
    <cellStyle name="標準" xfId="0" builtinId="0"/>
    <cellStyle name="標準 2" xfId="4" xr:uid="{CCB7B13E-85AC-4642-A374-41F2353FD122}"/>
    <cellStyle name="標準 5" xfId="2" xr:uid="{F397FEFF-BD5B-4173-B860-6632E596FF11}"/>
    <cellStyle name="標準 5 3" xfId="5" xr:uid="{1A8E1BB3-1FE2-4E74-A8CB-5AA4CD0F4158}"/>
  </cellStyles>
  <dxfs count="13">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FF"/>
      <color rgb="FFFFFFCC"/>
      <color rgb="FFCCFFCC"/>
      <color rgb="FFCCFF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AE$28" lockText="1" noThreeD="1"/>
</file>

<file path=xl/ctrlProps/ctrlProp10.xml><?xml version="1.0" encoding="utf-8"?>
<formControlPr xmlns="http://schemas.microsoft.com/office/spreadsheetml/2009/9/main" objectType="CheckBox" checked="Checked" fmlaLink="$AE$26" lockText="1" noThreeD="1"/>
</file>

<file path=xl/ctrlProps/ctrlProp11.xml><?xml version="1.0" encoding="utf-8"?>
<formControlPr xmlns="http://schemas.microsoft.com/office/spreadsheetml/2009/9/main" objectType="CheckBox" checked="Checked" fmlaLink="$AE$27" lockText="1" noThreeD="1"/>
</file>

<file path=xl/ctrlProps/ctrlProp12.xml><?xml version="1.0" encoding="utf-8"?>
<formControlPr xmlns="http://schemas.microsoft.com/office/spreadsheetml/2009/9/main" objectType="Radio" checked="Checked"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B$35" lockText="1" noThreeD="1"/>
</file>

<file path=xl/ctrlProps/ctrlProp15.xml><?xml version="1.0" encoding="utf-8"?>
<formControlPr xmlns="http://schemas.microsoft.com/office/spreadsheetml/2009/9/main" objectType="CheckBox" fmlaLink="$AB$36"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C$45" lockText="1" noThreeD="1"/>
</file>

<file path=xl/ctrlProps/ctrlProp18.xml><?xml version="1.0" encoding="utf-8"?>
<formControlPr xmlns="http://schemas.microsoft.com/office/spreadsheetml/2009/9/main" objectType="CheckBox" fmlaLink="$AC$46" lockText="1" noThreeD="1"/>
</file>

<file path=xl/ctrlProps/ctrlProp19.xml><?xml version="1.0" encoding="utf-8"?>
<formControlPr xmlns="http://schemas.microsoft.com/office/spreadsheetml/2009/9/main" objectType="CheckBox" fmlaLink="$AC$47" lockText="1" noThreeD="1"/>
</file>

<file path=xl/ctrlProps/ctrlProp2.xml><?xml version="1.0" encoding="utf-8"?>
<formControlPr xmlns="http://schemas.microsoft.com/office/spreadsheetml/2009/9/main" objectType="CheckBox" checked="Checked" fmlaLink="$AE$29" lockText="1" noThreeD="1"/>
</file>

<file path=xl/ctrlProps/ctrlProp20.xml><?xml version="1.0" encoding="utf-8"?>
<formControlPr xmlns="http://schemas.microsoft.com/office/spreadsheetml/2009/9/main" objectType="CheckBox" fmlaLink="$AC$48" lockText="1" noThreeD="1"/>
</file>

<file path=xl/ctrlProps/ctrlProp21.xml><?xml version="1.0" encoding="utf-8"?>
<formControlPr xmlns="http://schemas.microsoft.com/office/spreadsheetml/2009/9/main" objectType="CheckBox" fmlaLink="$AC$49" lockText="1" noThreeD="1"/>
</file>

<file path=xl/ctrlProps/ctrlProp22.xml><?xml version="1.0" encoding="utf-8"?>
<formControlPr xmlns="http://schemas.microsoft.com/office/spreadsheetml/2009/9/main" objectType="CheckBox" fmlaLink="$AC$52" lockText="1" noThreeD="1"/>
</file>

<file path=xl/ctrlProps/ctrlProp23.xml><?xml version="1.0" encoding="utf-8"?>
<formControlPr xmlns="http://schemas.microsoft.com/office/spreadsheetml/2009/9/main" objectType="CheckBox" fmlaLink="$AC$51" lockText="1" noThreeD="1"/>
</file>

<file path=xl/ctrlProps/ctrlProp24.xml><?xml version="1.0" encoding="utf-8"?>
<formControlPr xmlns="http://schemas.microsoft.com/office/spreadsheetml/2009/9/main" objectType="CheckBox" fmlaLink="$AC$54" lockText="1" noThreeD="1"/>
</file>

<file path=xl/ctrlProps/ctrlProp25.xml><?xml version="1.0" encoding="utf-8"?>
<formControlPr xmlns="http://schemas.microsoft.com/office/spreadsheetml/2009/9/main" objectType="CheckBox" fmlaLink="$AC$50" lockText="1" noThreeD="1"/>
</file>

<file path=xl/ctrlProps/ctrlProp26.xml><?xml version="1.0" encoding="utf-8"?>
<formControlPr xmlns="http://schemas.microsoft.com/office/spreadsheetml/2009/9/main" objectType="CheckBox" fmlaLink="$AC$53" lockText="1" noThreeD="1"/>
</file>

<file path=xl/ctrlProps/ctrlProp27.xml><?xml version="1.0" encoding="utf-8"?>
<formControlPr xmlns="http://schemas.microsoft.com/office/spreadsheetml/2009/9/main" objectType="CheckBox" fmlaLink="$AC$55" lockText="1" noThreeD="1"/>
</file>

<file path=xl/ctrlProps/ctrlProp28.xml><?xml version="1.0" encoding="utf-8"?>
<formControlPr xmlns="http://schemas.microsoft.com/office/spreadsheetml/2009/9/main" objectType="CheckBox" fmlaLink="$AC$56" lockText="1" noThreeD="1"/>
</file>

<file path=xl/ctrlProps/ctrlProp29.xml><?xml version="1.0" encoding="utf-8"?>
<formControlPr xmlns="http://schemas.microsoft.com/office/spreadsheetml/2009/9/main" objectType="CheckBox" fmlaLink="$CE$18" lockText="1" noThreeD="1"/>
</file>

<file path=xl/ctrlProps/ctrlProp3.xml><?xml version="1.0" encoding="utf-8"?>
<formControlPr xmlns="http://schemas.microsoft.com/office/spreadsheetml/2009/9/main" objectType="CheckBox" fmlaLink="$AE$30" lockText="1" noThreeD="1"/>
</file>

<file path=xl/ctrlProps/ctrlProp30.xml><?xml version="1.0" encoding="utf-8"?>
<formControlPr xmlns="http://schemas.microsoft.com/office/spreadsheetml/2009/9/main" objectType="CheckBox" fmlaLink="$CE$19" lockText="1" noThreeD="1"/>
</file>

<file path=xl/ctrlProps/ctrlProp31.xml><?xml version="1.0" encoding="utf-8"?>
<formControlPr xmlns="http://schemas.microsoft.com/office/spreadsheetml/2009/9/main" objectType="CheckBox" fmlaLink="$CE$20" lockText="1" noThreeD="1"/>
</file>

<file path=xl/ctrlProps/ctrlProp32.xml><?xml version="1.0" encoding="utf-8"?>
<formControlPr xmlns="http://schemas.microsoft.com/office/spreadsheetml/2009/9/main" objectType="CheckBox" fmlaLink="$CE$21" lockText="1" noThreeD="1"/>
</file>

<file path=xl/ctrlProps/ctrlProp33.xml><?xml version="1.0" encoding="utf-8"?>
<formControlPr xmlns="http://schemas.microsoft.com/office/spreadsheetml/2009/9/main" objectType="CheckBox" fmlaLink="$CE$22" lockText="1" noThreeD="1"/>
</file>

<file path=xl/ctrlProps/ctrlProp34.xml><?xml version="1.0" encoding="utf-8"?>
<formControlPr xmlns="http://schemas.microsoft.com/office/spreadsheetml/2009/9/main" objectType="CheckBox" fmlaLink="$CE$23" lockText="1" noThreeD="1"/>
</file>

<file path=xl/ctrlProps/ctrlProp35.xml><?xml version="1.0" encoding="utf-8"?>
<formControlPr xmlns="http://schemas.microsoft.com/office/spreadsheetml/2009/9/main" objectType="CheckBox" fmlaLink="$CE$24" lockText="1" noThreeD="1"/>
</file>

<file path=xl/ctrlProps/ctrlProp36.xml><?xml version="1.0" encoding="utf-8"?>
<formControlPr xmlns="http://schemas.microsoft.com/office/spreadsheetml/2009/9/main" objectType="CheckBox" fmlaLink="$CE$25" lockText="1" noThreeD="1"/>
</file>

<file path=xl/ctrlProps/ctrlProp37.xml><?xml version="1.0" encoding="utf-8"?>
<formControlPr xmlns="http://schemas.microsoft.com/office/spreadsheetml/2009/9/main" objectType="CheckBox" fmlaLink="$CE$26" lockText="1" noThreeD="1"/>
</file>

<file path=xl/ctrlProps/ctrlProp38.xml><?xml version="1.0" encoding="utf-8"?>
<formControlPr xmlns="http://schemas.microsoft.com/office/spreadsheetml/2009/9/main" objectType="CheckBox" fmlaLink="$CF$32" lockText="1" noThreeD="1"/>
</file>

<file path=xl/ctrlProps/ctrlProp39.xml><?xml version="1.0" encoding="utf-8"?>
<formControlPr xmlns="http://schemas.microsoft.com/office/spreadsheetml/2009/9/main" objectType="CheckBox" fmlaLink="$CF$33" lockText="1" noThreeD="1"/>
</file>

<file path=xl/ctrlProps/ctrlProp4.xml><?xml version="1.0" encoding="utf-8"?>
<formControlPr xmlns="http://schemas.microsoft.com/office/spreadsheetml/2009/9/main" objectType="CheckBox" fmlaLink="$AE$31" lockText="1" noThreeD="1"/>
</file>

<file path=xl/ctrlProps/ctrlProp40.xml><?xml version="1.0" encoding="utf-8"?>
<formControlPr xmlns="http://schemas.microsoft.com/office/spreadsheetml/2009/9/main" objectType="CheckBox" fmlaLink="$CF$34" lockText="1" noThreeD="1"/>
</file>

<file path=xl/ctrlProps/ctrlProp41.xml><?xml version="1.0" encoding="utf-8"?>
<formControlPr xmlns="http://schemas.microsoft.com/office/spreadsheetml/2009/9/main" objectType="CheckBox" fmlaLink="$CF$35" lockText="1" noThreeD="1"/>
</file>

<file path=xl/ctrlProps/ctrlProp42.xml><?xml version="1.0" encoding="utf-8"?>
<formControlPr xmlns="http://schemas.microsoft.com/office/spreadsheetml/2009/9/main" objectType="CheckBox" fmlaLink="$CF$36" lockText="1" noThreeD="1"/>
</file>

<file path=xl/ctrlProps/ctrlProp43.xml><?xml version="1.0" encoding="utf-8"?>
<formControlPr xmlns="http://schemas.microsoft.com/office/spreadsheetml/2009/9/main" objectType="CheckBox" fmlaLink="$CF$37" lockText="1" noThreeD="1"/>
</file>

<file path=xl/ctrlProps/ctrlProp44.xml><?xml version="1.0" encoding="utf-8"?>
<formControlPr xmlns="http://schemas.microsoft.com/office/spreadsheetml/2009/9/main" objectType="CheckBox" fmlaLink="$O$5" lockText="1" noThreeD="1"/>
</file>

<file path=xl/ctrlProps/ctrlProp45.xml><?xml version="1.0" encoding="utf-8"?>
<formControlPr xmlns="http://schemas.microsoft.com/office/spreadsheetml/2009/9/main" objectType="CheckBox" fmlaLink="$O$6" lockText="1" noThreeD="1"/>
</file>

<file path=xl/ctrlProps/ctrlProp46.xml><?xml version="1.0" encoding="utf-8"?>
<formControlPr xmlns="http://schemas.microsoft.com/office/spreadsheetml/2009/9/main" objectType="CheckBox" fmlaLink="$O$7" lockText="1" noThreeD="1"/>
</file>

<file path=xl/ctrlProps/ctrlProp47.xml><?xml version="1.0" encoding="utf-8"?>
<formControlPr xmlns="http://schemas.microsoft.com/office/spreadsheetml/2009/9/main" objectType="CheckBox" fmlaLink="$O$8" lockText="1" noThreeD="1"/>
</file>

<file path=xl/ctrlProps/ctrlProp48.xml><?xml version="1.0" encoding="utf-8"?>
<formControlPr xmlns="http://schemas.microsoft.com/office/spreadsheetml/2009/9/main" objectType="CheckBox" fmlaLink="$O$9" lockText="1" noThreeD="1"/>
</file>

<file path=xl/ctrlProps/ctrlProp49.xml><?xml version="1.0" encoding="utf-8"?>
<formControlPr xmlns="http://schemas.microsoft.com/office/spreadsheetml/2009/9/main" objectType="CheckBox" fmlaLink="$O$10" lockText="1" noThreeD="1"/>
</file>

<file path=xl/ctrlProps/ctrlProp5.xml><?xml version="1.0" encoding="utf-8"?>
<formControlPr xmlns="http://schemas.microsoft.com/office/spreadsheetml/2009/9/main" objectType="CheckBox" fmlaLink="$AE$32" lockText="1" noThreeD="1"/>
</file>

<file path=xl/ctrlProps/ctrlProp50.xml><?xml version="1.0" encoding="utf-8"?>
<formControlPr xmlns="http://schemas.microsoft.com/office/spreadsheetml/2009/9/main" objectType="CheckBox" fmlaLink="$O$15" lockText="1" noThreeD="1"/>
</file>

<file path=xl/ctrlProps/ctrlProp51.xml><?xml version="1.0" encoding="utf-8"?>
<formControlPr xmlns="http://schemas.microsoft.com/office/spreadsheetml/2009/9/main" objectType="CheckBox" fmlaLink="$O$16" lockText="1" noThreeD="1"/>
</file>

<file path=xl/ctrlProps/ctrlProp52.xml><?xml version="1.0" encoding="utf-8"?>
<formControlPr xmlns="http://schemas.microsoft.com/office/spreadsheetml/2009/9/main" objectType="CheckBox" fmlaLink="$O$17" lockText="1" noThreeD="1"/>
</file>

<file path=xl/ctrlProps/ctrlProp53.xml><?xml version="1.0" encoding="utf-8"?>
<formControlPr xmlns="http://schemas.microsoft.com/office/spreadsheetml/2009/9/main" objectType="CheckBox" fmlaLink="$O$18" lockText="1" noThreeD="1"/>
</file>

<file path=xl/ctrlProps/ctrlProp54.xml><?xml version="1.0" encoding="utf-8"?>
<formControlPr xmlns="http://schemas.microsoft.com/office/spreadsheetml/2009/9/main" objectType="CheckBox" fmlaLink="$O$19" lockText="1" noThreeD="1"/>
</file>

<file path=xl/ctrlProps/ctrlProp55.xml><?xml version="1.0" encoding="utf-8"?>
<formControlPr xmlns="http://schemas.microsoft.com/office/spreadsheetml/2009/9/main" objectType="CheckBox" fmlaLink="$O$20" lockText="1" noThreeD="1"/>
</file>

<file path=xl/ctrlProps/ctrlProp56.xml><?xml version="1.0" encoding="utf-8"?>
<formControlPr xmlns="http://schemas.microsoft.com/office/spreadsheetml/2009/9/main" objectType="CheckBox" fmlaLink="$O$25" lockText="1" noThreeD="1"/>
</file>

<file path=xl/ctrlProps/ctrlProp57.xml><?xml version="1.0" encoding="utf-8"?>
<formControlPr xmlns="http://schemas.microsoft.com/office/spreadsheetml/2009/9/main" objectType="CheckBox" fmlaLink="$O$26" lockText="1" noThreeD="1"/>
</file>

<file path=xl/ctrlProps/ctrlProp58.xml><?xml version="1.0" encoding="utf-8"?>
<formControlPr xmlns="http://schemas.microsoft.com/office/spreadsheetml/2009/9/main" objectType="CheckBox" fmlaLink="$O$27" lockText="1" noThreeD="1"/>
</file>

<file path=xl/ctrlProps/ctrlProp59.xml><?xml version="1.0" encoding="utf-8"?>
<formControlPr xmlns="http://schemas.microsoft.com/office/spreadsheetml/2009/9/main" objectType="CheckBox" fmlaLink="$O$28" lockText="1" noThreeD="1"/>
</file>

<file path=xl/ctrlProps/ctrlProp6.xml><?xml version="1.0" encoding="utf-8"?>
<formControlPr xmlns="http://schemas.microsoft.com/office/spreadsheetml/2009/9/main" objectType="CheckBox" fmlaLink="$AE$33" lockText="1" noThreeD="1"/>
</file>

<file path=xl/ctrlProps/ctrlProp60.xml><?xml version="1.0" encoding="utf-8"?>
<formControlPr xmlns="http://schemas.microsoft.com/office/spreadsheetml/2009/9/main" objectType="CheckBox" fmlaLink="$O$29" lockText="1" noThreeD="1"/>
</file>

<file path=xl/ctrlProps/ctrlProp61.xml><?xml version="1.0" encoding="utf-8"?>
<formControlPr xmlns="http://schemas.microsoft.com/office/spreadsheetml/2009/9/main" objectType="CheckBox" fmlaLink="$O$30" lockText="1" noThreeD="1"/>
</file>

<file path=xl/ctrlProps/ctrlProp7.xml><?xml version="1.0" encoding="utf-8"?>
<formControlPr xmlns="http://schemas.microsoft.com/office/spreadsheetml/2009/9/main" objectType="CheckBox" fmlaLink="$AE$34" lockText="1" noThreeD="1"/>
</file>

<file path=xl/ctrlProps/ctrlProp8.xml><?xml version="1.0" encoding="utf-8"?>
<formControlPr xmlns="http://schemas.microsoft.com/office/spreadsheetml/2009/9/main" objectType="CheckBox" fmlaLink="$AE$35" lockText="1" noThreeD="1"/>
</file>

<file path=xl/ctrlProps/ctrlProp9.xml><?xml version="1.0" encoding="utf-8"?>
<formControlPr xmlns="http://schemas.microsoft.com/office/spreadsheetml/2009/9/main" objectType="CheckBox" checked="Checked" fmlaLink="$AE$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44450</xdr:colOff>
          <xdr:row>27</xdr:row>
          <xdr:rowOff>25400</xdr:rowOff>
        </xdr:from>
        <xdr:to>
          <xdr:col>4</xdr:col>
          <xdr:colOff>222250</xdr:colOff>
          <xdr:row>27</xdr:row>
          <xdr:rowOff>222250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28</xdr:row>
          <xdr:rowOff>25400</xdr:rowOff>
        </xdr:from>
        <xdr:to>
          <xdr:col>4</xdr:col>
          <xdr:colOff>222250</xdr:colOff>
          <xdr:row>28</xdr:row>
          <xdr:rowOff>222250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29</xdr:row>
          <xdr:rowOff>25400</xdr:rowOff>
        </xdr:from>
        <xdr:to>
          <xdr:col>4</xdr:col>
          <xdr:colOff>222250</xdr:colOff>
          <xdr:row>29</xdr:row>
          <xdr:rowOff>222250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30</xdr:row>
          <xdr:rowOff>25400</xdr:rowOff>
        </xdr:from>
        <xdr:to>
          <xdr:col>4</xdr:col>
          <xdr:colOff>222250</xdr:colOff>
          <xdr:row>30</xdr:row>
          <xdr:rowOff>222250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31</xdr:row>
          <xdr:rowOff>25400</xdr:rowOff>
        </xdr:from>
        <xdr:to>
          <xdr:col>4</xdr:col>
          <xdr:colOff>222250</xdr:colOff>
          <xdr:row>31</xdr:row>
          <xdr:rowOff>222250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32</xdr:row>
          <xdr:rowOff>25400</xdr:rowOff>
        </xdr:from>
        <xdr:to>
          <xdr:col>4</xdr:col>
          <xdr:colOff>222250</xdr:colOff>
          <xdr:row>32</xdr:row>
          <xdr:rowOff>222250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33</xdr:row>
          <xdr:rowOff>25400</xdr:rowOff>
        </xdr:from>
        <xdr:to>
          <xdr:col>4</xdr:col>
          <xdr:colOff>222250</xdr:colOff>
          <xdr:row>33</xdr:row>
          <xdr:rowOff>222250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34</xdr:row>
          <xdr:rowOff>25400</xdr:rowOff>
        </xdr:from>
        <xdr:to>
          <xdr:col>4</xdr:col>
          <xdr:colOff>222250</xdr:colOff>
          <xdr:row>34</xdr:row>
          <xdr:rowOff>222250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24</xdr:row>
          <xdr:rowOff>25400</xdr:rowOff>
        </xdr:from>
        <xdr:to>
          <xdr:col>4</xdr:col>
          <xdr:colOff>222250</xdr:colOff>
          <xdr:row>24</xdr:row>
          <xdr:rowOff>222250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25</xdr:row>
          <xdr:rowOff>25400</xdr:rowOff>
        </xdr:from>
        <xdr:to>
          <xdr:col>4</xdr:col>
          <xdr:colOff>222250</xdr:colOff>
          <xdr:row>25</xdr:row>
          <xdr:rowOff>222250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26</xdr:row>
          <xdr:rowOff>25400</xdr:rowOff>
        </xdr:from>
        <xdr:to>
          <xdr:col>4</xdr:col>
          <xdr:colOff>222250</xdr:colOff>
          <xdr:row>26</xdr:row>
          <xdr:rowOff>222250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63500</xdr:colOff>
      <xdr:row>18</xdr:row>
      <xdr:rowOff>50800</xdr:rowOff>
    </xdr:from>
    <xdr:to>
      <xdr:col>44</xdr:col>
      <xdr:colOff>165100</xdr:colOff>
      <xdr:row>21</xdr:row>
      <xdr:rowOff>19050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77050" y="3295650"/>
          <a:ext cx="2921000" cy="514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書類の要否ついては、公募要領「８．１提出書類」をご参照ください。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228600</xdr:colOff>
          <xdr:row>21</xdr:row>
          <xdr:rowOff>101600</xdr:rowOff>
        </xdr:from>
        <xdr:to>
          <xdr:col>11</xdr:col>
          <xdr:colOff>228600</xdr:colOff>
          <xdr:row>23</xdr:row>
          <xdr:rowOff>57150</xdr:rowOff>
        </xdr:to>
        <xdr:sp macro="" textlink="">
          <xdr:nvSpPr>
            <xdr:cNvPr id="28687" name="Option Button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158750</xdr:rowOff>
        </xdr:from>
        <xdr:to>
          <xdr:col>12</xdr:col>
          <xdr:colOff>25400</xdr:colOff>
          <xdr:row>24</xdr:row>
          <xdr:rowOff>69850</xdr:rowOff>
        </xdr:to>
        <xdr:sp macro="" textlink="">
          <xdr:nvSpPr>
            <xdr:cNvPr id="28688" name="Option Button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95250</xdr:colOff>
      <xdr:row>3</xdr:row>
      <xdr:rowOff>44450</xdr:rowOff>
    </xdr:from>
    <xdr:to>
      <xdr:col>26</xdr:col>
      <xdr:colOff>196850</xdr:colOff>
      <xdr:row>9</xdr:row>
      <xdr:rowOff>146050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65150" y="590550"/>
          <a:ext cx="5740400" cy="1130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atin typeface="Meiryo UI" panose="020B0604030504040204" pitchFamily="50" charset="-128"/>
              <a:ea typeface="Meiryo UI" panose="020B0604030504040204" pitchFamily="50" charset="-128"/>
            </a:rPr>
            <a:t>本シートは、公募申請のものです。</a:t>
          </a:r>
          <a:endParaRPr kumimoji="1" lang="en-US" altLang="ja-JP" sz="1800">
            <a:latin typeface="Meiryo UI" panose="020B0604030504040204" pitchFamily="50" charset="-128"/>
            <a:ea typeface="Meiryo UI" panose="020B0604030504040204" pitchFamily="50" charset="-128"/>
          </a:endParaRPr>
        </a:p>
        <a:p>
          <a:pPr algn="l"/>
          <a:r>
            <a:rPr kumimoji="1" lang="ja-JP" altLang="en-US" sz="1800">
              <a:latin typeface="Meiryo UI" panose="020B0604030504040204" pitchFamily="50" charset="-128"/>
              <a:ea typeface="Meiryo UI" panose="020B0604030504040204" pitchFamily="50" charset="-128"/>
            </a:rPr>
            <a:t>交付申請にあたっては、交付規程様式第１をご利用ください。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146050</xdr:colOff>
          <xdr:row>34</xdr:row>
          <xdr:rowOff>127000</xdr:rowOff>
        </xdr:from>
        <xdr:to>
          <xdr:col>10</xdr:col>
          <xdr:colOff>107950</xdr:colOff>
          <xdr:row>36</xdr:row>
          <xdr:rowOff>63500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127000</xdr:rowOff>
        </xdr:from>
        <xdr:to>
          <xdr:col>18</xdr:col>
          <xdr:colOff>133350</xdr:colOff>
          <xdr:row>36</xdr:row>
          <xdr:rowOff>82550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17</xdr:row>
          <xdr:rowOff>127000</xdr:rowOff>
        </xdr:from>
        <xdr:to>
          <xdr:col>3</xdr:col>
          <xdr:colOff>120650</xdr:colOff>
          <xdr:row>19</xdr:row>
          <xdr:rowOff>76200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48</xdr:row>
          <xdr:rowOff>50800</xdr:rowOff>
        </xdr:from>
        <xdr:to>
          <xdr:col>2</xdr:col>
          <xdr:colOff>57150</xdr:colOff>
          <xdr:row>48</xdr:row>
          <xdr:rowOff>203200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48</xdr:row>
          <xdr:rowOff>50800</xdr:rowOff>
        </xdr:from>
        <xdr:to>
          <xdr:col>10</xdr:col>
          <xdr:colOff>114300</xdr:colOff>
          <xdr:row>48</xdr:row>
          <xdr:rowOff>215900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49</xdr:row>
          <xdr:rowOff>50800</xdr:rowOff>
        </xdr:from>
        <xdr:to>
          <xdr:col>2</xdr:col>
          <xdr:colOff>114300</xdr:colOff>
          <xdr:row>49</xdr:row>
          <xdr:rowOff>215900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49</xdr:row>
          <xdr:rowOff>50800</xdr:rowOff>
        </xdr:from>
        <xdr:to>
          <xdr:col>10</xdr:col>
          <xdr:colOff>114300</xdr:colOff>
          <xdr:row>49</xdr:row>
          <xdr:rowOff>215900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50</xdr:row>
          <xdr:rowOff>50800</xdr:rowOff>
        </xdr:from>
        <xdr:to>
          <xdr:col>2</xdr:col>
          <xdr:colOff>114300</xdr:colOff>
          <xdr:row>50</xdr:row>
          <xdr:rowOff>215900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51</xdr:row>
          <xdr:rowOff>50800</xdr:rowOff>
        </xdr:from>
        <xdr:to>
          <xdr:col>10</xdr:col>
          <xdr:colOff>114300</xdr:colOff>
          <xdr:row>51</xdr:row>
          <xdr:rowOff>215900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51</xdr:row>
          <xdr:rowOff>50800</xdr:rowOff>
        </xdr:from>
        <xdr:to>
          <xdr:col>2</xdr:col>
          <xdr:colOff>114300</xdr:colOff>
          <xdr:row>51</xdr:row>
          <xdr:rowOff>215900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52</xdr:row>
          <xdr:rowOff>50800</xdr:rowOff>
        </xdr:from>
        <xdr:to>
          <xdr:col>2</xdr:col>
          <xdr:colOff>114300</xdr:colOff>
          <xdr:row>52</xdr:row>
          <xdr:rowOff>215900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50</xdr:row>
          <xdr:rowOff>50800</xdr:rowOff>
        </xdr:from>
        <xdr:to>
          <xdr:col>10</xdr:col>
          <xdr:colOff>114300</xdr:colOff>
          <xdr:row>50</xdr:row>
          <xdr:rowOff>215900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51</xdr:row>
          <xdr:rowOff>50800</xdr:rowOff>
        </xdr:from>
        <xdr:to>
          <xdr:col>18</xdr:col>
          <xdr:colOff>114300</xdr:colOff>
          <xdr:row>51</xdr:row>
          <xdr:rowOff>215900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54</xdr:row>
          <xdr:rowOff>50800</xdr:rowOff>
        </xdr:from>
        <xdr:to>
          <xdr:col>2</xdr:col>
          <xdr:colOff>114300</xdr:colOff>
          <xdr:row>54</xdr:row>
          <xdr:rowOff>215900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54</xdr:row>
          <xdr:rowOff>50800</xdr:rowOff>
        </xdr:from>
        <xdr:to>
          <xdr:col>10</xdr:col>
          <xdr:colOff>114300</xdr:colOff>
          <xdr:row>54</xdr:row>
          <xdr:rowOff>215900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71</xdr:col>
          <xdr:colOff>152400</xdr:colOff>
          <xdr:row>17</xdr:row>
          <xdr:rowOff>82550</xdr:rowOff>
        </xdr:from>
        <xdr:to>
          <xdr:col>74</xdr:col>
          <xdr:colOff>146050</xdr:colOff>
          <xdr:row>17</xdr:row>
          <xdr:rowOff>336550</xdr:rowOff>
        </xdr:to>
        <xdr:sp macro="" textlink="">
          <xdr:nvSpPr>
            <xdr:cNvPr id="25725" name="Check Box 125" hidden="1">
              <a:extLst>
                <a:ext uri="{63B3BB69-23CF-44E3-9099-C40C66FF867C}">
                  <a14:compatExt spid="_x0000_s25725"/>
                </a:ext>
                <a:ext uri="{FF2B5EF4-FFF2-40B4-BE49-F238E27FC236}">
                  <a16:creationId xmlns:a16="http://schemas.microsoft.com/office/drawing/2014/main" id="{00000000-0008-0000-0300-00007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152400</xdr:colOff>
          <xdr:row>18</xdr:row>
          <xdr:rowOff>82550</xdr:rowOff>
        </xdr:from>
        <xdr:to>
          <xdr:col>74</xdr:col>
          <xdr:colOff>146050</xdr:colOff>
          <xdr:row>18</xdr:row>
          <xdr:rowOff>336550</xdr:rowOff>
        </xdr:to>
        <xdr:sp macro="" textlink="">
          <xdr:nvSpPr>
            <xdr:cNvPr id="25726" name="Check Box 126" hidden="1">
              <a:extLst>
                <a:ext uri="{63B3BB69-23CF-44E3-9099-C40C66FF867C}">
                  <a14:compatExt spid="_x0000_s25726"/>
                </a:ext>
                <a:ext uri="{FF2B5EF4-FFF2-40B4-BE49-F238E27FC236}">
                  <a16:creationId xmlns:a16="http://schemas.microsoft.com/office/drawing/2014/main" id="{00000000-0008-0000-0300-00007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152400</xdr:colOff>
          <xdr:row>19</xdr:row>
          <xdr:rowOff>82550</xdr:rowOff>
        </xdr:from>
        <xdr:to>
          <xdr:col>74</xdr:col>
          <xdr:colOff>146050</xdr:colOff>
          <xdr:row>19</xdr:row>
          <xdr:rowOff>336550</xdr:rowOff>
        </xdr:to>
        <xdr:sp macro="" textlink="">
          <xdr:nvSpPr>
            <xdr:cNvPr id="25727" name="Check Box 127" hidden="1">
              <a:extLst>
                <a:ext uri="{63B3BB69-23CF-44E3-9099-C40C66FF867C}">
                  <a14:compatExt spid="_x0000_s25727"/>
                </a:ext>
                <a:ext uri="{FF2B5EF4-FFF2-40B4-BE49-F238E27FC236}">
                  <a16:creationId xmlns:a16="http://schemas.microsoft.com/office/drawing/2014/main" id="{00000000-0008-0000-0300-00007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152400</xdr:colOff>
          <xdr:row>20</xdr:row>
          <xdr:rowOff>82550</xdr:rowOff>
        </xdr:from>
        <xdr:to>
          <xdr:col>74</xdr:col>
          <xdr:colOff>146050</xdr:colOff>
          <xdr:row>20</xdr:row>
          <xdr:rowOff>336550</xdr:rowOff>
        </xdr:to>
        <xdr:sp macro="" textlink="">
          <xdr:nvSpPr>
            <xdr:cNvPr id="25728" name="Check Box 128" hidden="1">
              <a:extLst>
                <a:ext uri="{63B3BB69-23CF-44E3-9099-C40C66FF867C}">
                  <a14:compatExt spid="_x0000_s25728"/>
                </a:ext>
                <a:ext uri="{FF2B5EF4-FFF2-40B4-BE49-F238E27FC236}">
                  <a16:creationId xmlns:a16="http://schemas.microsoft.com/office/drawing/2014/main" id="{00000000-0008-0000-0300-00008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152400</xdr:colOff>
          <xdr:row>21</xdr:row>
          <xdr:rowOff>82550</xdr:rowOff>
        </xdr:from>
        <xdr:to>
          <xdr:col>74</xdr:col>
          <xdr:colOff>146050</xdr:colOff>
          <xdr:row>21</xdr:row>
          <xdr:rowOff>336550</xdr:rowOff>
        </xdr:to>
        <xdr:sp macro="" textlink="">
          <xdr:nvSpPr>
            <xdr:cNvPr id="25729" name="Check Box 129" hidden="1">
              <a:extLst>
                <a:ext uri="{63B3BB69-23CF-44E3-9099-C40C66FF867C}">
                  <a14:compatExt spid="_x0000_s25729"/>
                </a:ext>
                <a:ext uri="{FF2B5EF4-FFF2-40B4-BE49-F238E27FC236}">
                  <a16:creationId xmlns:a16="http://schemas.microsoft.com/office/drawing/2014/main" id="{00000000-0008-0000-0300-00008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152400</xdr:colOff>
          <xdr:row>22</xdr:row>
          <xdr:rowOff>82550</xdr:rowOff>
        </xdr:from>
        <xdr:to>
          <xdr:col>74</xdr:col>
          <xdr:colOff>146050</xdr:colOff>
          <xdr:row>22</xdr:row>
          <xdr:rowOff>336550</xdr:rowOff>
        </xdr:to>
        <xdr:sp macro="" textlink="">
          <xdr:nvSpPr>
            <xdr:cNvPr id="25730" name="Check Box 130" hidden="1">
              <a:extLst>
                <a:ext uri="{63B3BB69-23CF-44E3-9099-C40C66FF867C}">
                  <a14:compatExt spid="_x0000_s25730"/>
                </a:ext>
                <a:ext uri="{FF2B5EF4-FFF2-40B4-BE49-F238E27FC236}">
                  <a16:creationId xmlns:a16="http://schemas.microsoft.com/office/drawing/2014/main" id="{00000000-0008-0000-0300-00008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152400</xdr:colOff>
          <xdr:row>23</xdr:row>
          <xdr:rowOff>82550</xdr:rowOff>
        </xdr:from>
        <xdr:to>
          <xdr:col>74</xdr:col>
          <xdr:colOff>146050</xdr:colOff>
          <xdr:row>23</xdr:row>
          <xdr:rowOff>336550</xdr:rowOff>
        </xdr:to>
        <xdr:sp macro="" textlink="">
          <xdr:nvSpPr>
            <xdr:cNvPr id="25731" name="Check Box 131" hidden="1">
              <a:extLst>
                <a:ext uri="{63B3BB69-23CF-44E3-9099-C40C66FF867C}">
                  <a14:compatExt spid="_x0000_s25731"/>
                </a:ext>
                <a:ext uri="{FF2B5EF4-FFF2-40B4-BE49-F238E27FC236}">
                  <a16:creationId xmlns:a16="http://schemas.microsoft.com/office/drawing/2014/main" id="{00000000-0008-0000-0300-00008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152400</xdr:colOff>
          <xdr:row>24</xdr:row>
          <xdr:rowOff>82550</xdr:rowOff>
        </xdr:from>
        <xdr:to>
          <xdr:col>74</xdr:col>
          <xdr:colOff>146050</xdr:colOff>
          <xdr:row>24</xdr:row>
          <xdr:rowOff>336550</xdr:rowOff>
        </xdr:to>
        <xdr:sp macro="" textlink="">
          <xdr:nvSpPr>
            <xdr:cNvPr id="25732" name="Check Box 132" hidden="1">
              <a:extLst>
                <a:ext uri="{63B3BB69-23CF-44E3-9099-C40C66FF867C}">
                  <a14:compatExt spid="_x0000_s25732"/>
                </a:ext>
                <a:ext uri="{FF2B5EF4-FFF2-40B4-BE49-F238E27FC236}">
                  <a16:creationId xmlns:a16="http://schemas.microsoft.com/office/drawing/2014/main" id="{00000000-0008-0000-0300-00008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152400</xdr:colOff>
          <xdr:row>25</xdr:row>
          <xdr:rowOff>82550</xdr:rowOff>
        </xdr:from>
        <xdr:to>
          <xdr:col>74</xdr:col>
          <xdr:colOff>146050</xdr:colOff>
          <xdr:row>25</xdr:row>
          <xdr:rowOff>336550</xdr:rowOff>
        </xdr:to>
        <xdr:sp macro="" textlink="">
          <xdr:nvSpPr>
            <xdr:cNvPr id="25733" name="Check Box 133" hidden="1">
              <a:extLst>
                <a:ext uri="{63B3BB69-23CF-44E3-9099-C40C66FF867C}">
                  <a14:compatExt spid="_x0000_s25733"/>
                </a:ext>
                <a:ext uri="{FF2B5EF4-FFF2-40B4-BE49-F238E27FC236}">
                  <a16:creationId xmlns:a16="http://schemas.microsoft.com/office/drawing/2014/main" id="{00000000-0008-0000-0300-00008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107950</xdr:colOff>
          <xdr:row>31</xdr:row>
          <xdr:rowOff>57150</xdr:rowOff>
        </xdr:from>
        <xdr:to>
          <xdr:col>78</xdr:col>
          <xdr:colOff>920750</xdr:colOff>
          <xdr:row>31</xdr:row>
          <xdr:rowOff>311150</xdr:rowOff>
        </xdr:to>
        <xdr:sp macro="" textlink="">
          <xdr:nvSpPr>
            <xdr:cNvPr id="25734" name="Check Box 134" hidden="1">
              <a:extLst>
                <a:ext uri="{63B3BB69-23CF-44E3-9099-C40C66FF867C}">
                  <a14:compatExt spid="_x0000_s25734"/>
                </a:ext>
                <a:ext uri="{FF2B5EF4-FFF2-40B4-BE49-F238E27FC236}">
                  <a16:creationId xmlns:a16="http://schemas.microsoft.com/office/drawing/2014/main" id="{00000000-0008-0000-0300-00008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利用あり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107950</xdr:colOff>
          <xdr:row>32</xdr:row>
          <xdr:rowOff>57150</xdr:rowOff>
        </xdr:from>
        <xdr:to>
          <xdr:col>78</xdr:col>
          <xdr:colOff>920750</xdr:colOff>
          <xdr:row>32</xdr:row>
          <xdr:rowOff>311150</xdr:rowOff>
        </xdr:to>
        <xdr:sp macro="" textlink="">
          <xdr:nvSpPr>
            <xdr:cNvPr id="25735" name="Check Box 135" hidden="1">
              <a:extLst>
                <a:ext uri="{63B3BB69-23CF-44E3-9099-C40C66FF867C}">
                  <a14:compatExt spid="_x0000_s25735"/>
                </a:ext>
                <a:ext uri="{FF2B5EF4-FFF2-40B4-BE49-F238E27FC236}">
                  <a16:creationId xmlns:a16="http://schemas.microsoft.com/office/drawing/2014/main" id="{00000000-0008-0000-0300-00008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利用あり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107950</xdr:colOff>
          <xdr:row>33</xdr:row>
          <xdr:rowOff>57150</xdr:rowOff>
        </xdr:from>
        <xdr:to>
          <xdr:col>78</xdr:col>
          <xdr:colOff>920750</xdr:colOff>
          <xdr:row>33</xdr:row>
          <xdr:rowOff>311150</xdr:rowOff>
        </xdr:to>
        <xdr:sp macro="" textlink="">
          <xdr:nvSpPr>
            <xdr:cNvPr id="25736" name="Check Box 136" hidden="1">
              <a:extLst>
                <a:ext uri="{63B3BB69-23CF-44E3-9099-C40C66FF867C}">
                  <a14:compatExt spid="_x0000_s25736"/>
                </a:ext>
                <a:ext uri="{FF2B5EF4-FFF2-40B4-BE49-F238E27FC236}">
                  <a16:creationId xmlns:a16="http://schemas.microsoft.com/office/drawing/2014/main" id="{00000000-0008-0000-0300-00008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利用あり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107950</xdr:colOff>
          <xdr:row>34</xdr:row>
          <xdr:rowOff>57150</xdr:rowOff>
        </xdr:from>
        <xdr:to>
          <xdr:col>78</xdr:col>
          <xdr:colOff>920750</xdr:colOff>
          <xdr:row>34</xdr:row>
          <xdr:rowOff>311150</xdr:rowOff>
        </xdr:to>
        <xdr:sp macro="" textlink="">
          <xdr:nvSpPr>
            <xdr:cNvPr id="25737" name="Check Box 137" hidden="1">
              <a:extLst>
                <a:ext uri="{63B3BB69-23CF-44E3-9099-C40C66FF867C}">
                  <a14:compatExt spid="_x0000_s25737"/>
                </a:ext>
                <a:ext uri="{FF2B5EF4-FFF2-40B4-BE49-F238E27FC236}">
                  <a16:creationId xmlns:a16="http://schemas.microsoft.com/office/drawing/2014/main" id="{00000000-0008-0000-0300-00008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利用あり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107950</xdr:colOff>
          <xdr:row>35</xdr:row>
          <xdr:rowOff>57150</xdr:rowOff>
        </xdr:from>
        <xdr:to>
          <xdr:col>78</xdr:col>
          <xdr:colOff>920750</xdr:colOff>
          <xdr:row>35</xdr:row>
          <xdr:rowOff>311150</xdr:rowOff>
        </xdr:to>
        <xdr:sp macro="" textlink="">
          <xdr:nvSpPr>
            <xdr:cNvPr id="25738" name="Check Box 138" hidden="1">
              <a:extLst>
                <a:ext uri="{63B3BB69-23CF-44E3-9099-C40C66FF867C}">
                  <a14:compatExt spid="_x0000_s25738"/>
                </a:ext>
                <a:ext uri="{FF2B5EF4-FFF2-40B4-BE49-F238E27FC236}">
                  <a16:creationId xmlns:a16="http://schemas.microsoft.com/office/drawing/2014/main" id="{00000000-0008-0000-0300-00008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利用あり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107950</xdr:colOff>
          <xdr:row>36</xdr:row>
          <xdr:rowOff>57150</xdr:rowOff>
        </xdr:from>
        <xdr:to>
          <xdr:col>78</xdr:col>
          <xdr:colOff>920750</xdr:colOff>
          <xdr:row>36</xdr:row>
          <xdr:rowOff>311150</xdr:rowOff>
        </xdr:to>
        <xdr:sp macro="" textlink="">
          <xdr:nvSpPr>
            <xdr:cNvPr id="25739" name="Check Box 139" hidden="1">
              <a:extLst>
                <a:ext uri="{63B3BB69-23CF-44E3-9099-C40C66FF867C}">
                  <a14:compatExt spid="_x0000_s25739"/>
                </a:ext>
                <a:ext uri="{FF2B5EF4-FFF2-40B4-BE49-F238E27FC236}">
                  <a16:creationId xmlns:a16="http://schemas.microsoft.com/office/drawing/2014/main" id="{00000000-0008-0000-0300-00008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 利用あり</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4</xdr:row>
          <xdr:rowOff>63500</xdr:rowOff>
        </xdr:from>
        <xdr:to>
          <xdr:col>2</xdr:col>
          <xdr:colOff>622300</xdr:colOff>
          <xdr:row>5</xdr:row>
          <xdr:rowOff>44450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63500</xdr:rowOff>
        </xdr:from>
        <xdr:to>
          <xdr:col>2</xdr:col>
          <xdr:colOff>622300</xdr:colOff>
          <xdr:row>6</xdr:row>
          <xdr:rowOff>44450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xdr:row>
          <xdr:rowOff>63500</xdr:rowOff>
        </xdr:from>
        <xdr:to>
          <xdr:col>2</xdr:col>
          <xdr:colOff>622300</xdr:colOff>
          <xdr:row>7</xdr:row>
          <xdr:rowOff>44450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4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63500</xdr:rowOff>
        </xdr:from>
        <xdr:to>
          <xdr:col>2</xdr:col>
          <xdr:colOff>622300</xdr:colOff>
          <xdr:row>8</xdr:row>
          <xdr:rowOff>44450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4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63500</xdr:rowOff>
        </xdr:from>
        <xdr:to>
          <xdr:col>2</xdr:col>
          <xdr:colOff>622300</xdr:colOff>
          <xdr:row>9</xdr:row>
          <xdr:rowOff>44450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4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xdr:row>
          <xdr:rowOff>63500</xdr:rowOff>
        </xdr:from>
        <xdr:to>
          <xdr:col>2</xdr:col>
          <xdr:colOff>622300</xdr:colOff>
          <xdr:row>10</xdr:row>
          <xdr:rowOff>44450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4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63500</xdr:rowOff>
        </xdr:from>
        <xdr:to>
          <xdr:col>2</xdr:col>
          <xdr:colOff>622300</xdr:colOff>
          <xdr:row>15</xdr:row>
          <xdr:rowOff>44450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4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15</xdr:row>
          <xdr:rowOff>63500</xdr:rowOff>
        </xdr:from>
        <xdr:to>
          <xdr:col>2</xdr:col>
          <xdr:colOff>622300</xdr:colOff>
          <xdr:row>16</xdr:row>
          <xdr:rowOff>44450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4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xdr:row>
          <xdr:rowOff>63500</xdr:rowOff>
        </xdr:from>
        <xdr:to>
          <xdr:col>2</xdr:col>
          <xdr:colOff>622300</xdr:colOff>
          <xdr:row>17</xdr:row>
          <xdr:rowOff>44450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4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17</xdr:row>
          <xdr:rowOff>63500</xdr:rowOff>
        </xdr:from>
        <xdr:to>
          <xdr:col>2</xdr:col>
          <xdr:colOff>622300</xdr:colOff>
          <xdr:row>18</xdr:row>
          <xdr:rowOff>44450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4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18</xdr:row>
          <xdr:rowOff>63500</xdr:rowOff>
        </xdr:from>
        <xdr:to>
          <xdr:col>2</xdr:col>
          <xdr:colOff>622300</xdr:colOff>
          <xdr:row>19</xdr:row>
          <xdr:rowOff>44450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4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xdr:row>
          <xdr:rowOff>63500</xdr:rowOff>
        </xdr:from>
        <xdr:to>
          <xdr:col>2</xdr:col>
          <xdr:colOff>622300</xdr:colOff>
          <xdr:row>20</xdr:row>
          <xdr:rowOff>44450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4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24</xdr:row>
          <xdr:rowOff>63500</xdr:rowOff>
        </xdr:from>
        <xdr:to>
          <xdr:col>2</xdr:col>
          <xdr:colOff>622300</xdr:colOff>
          <xdr:row>25</xdr:row>
          <xdr:rowOff>44450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4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25</xdr:row>
          <xdr:rowOff>63500</xdr:rowOff>
        </xdr:from>
        <xdr:to>
          <xdr:col>2</xdr:col>
          <xdr:colOff>622300</xdr:colOff>
          <xdr:row>26</xdr:row>
          <xdr:rowOff>44450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4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26</xdr:row>
          <xdr:rowOff>63500</xdr:rowOff>
        </xdr:from>
        <xdr:to>
          <xdr:col>2</xdr:col>
          <xdr:colOff>622300</xdr:colOff>
          <xdr:row>27</xdr:row>
          <xdr:rowOff>44450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4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27</xdr:row>
          <xdr:rowOff>63500</xdr:rowOff>
        </xdr:from>
        <xdr:to>
          <xdr:col>2</xdr:col>
          <xdr:colOff>622300</xdr:colOff>
          <xdr:row>28</xdr:row>
          <xdr:rowOff>44450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4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28</xdr:row>
          <xdr:rowOff>63500</xdr:rowOff>
        </xdr:from>
        <xdr:to>
          <xdr:col>2</xdr:col>
          <xdr:colOff>622300</xdr:colOff>
          <xdr:row>29</xdr:row>
          <xdr:rowOff>44450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4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29</xdr:row>
          <xdr:rowOff>63500</xdr:rowOff>
        </xdr:from>
        <xdr:to>
          <xdr:col>2</xdr:col>
          <xdr:colOff>622300</xdr:colOff>
          <xdr:row>30</xdr:row>
          <xdr:rowOff>44450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4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244\Downloads\06_planform%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_要件確認"/>
      <sheetName val="別添２_代表事業者"/>
      <sheetName val="別添２_共同申請者１"/>
      <sheetName val="別添２_共同申請者２"/>
      <sheetName val="別添3"/>
      <sheetName val="別添4"/>
      <sheetName val="別添３_実施計画書まとめ"/>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４_スケジュール"/>
      <sheetName val="別紙2"/>
      <sheetName val="別添５_経費内訳表"/>
      <sheetName val="別添６_資金計画表"/>
      <sheetName val="別添７_ファイナンスリース"/>
      <sheetName val="別添８_消費税仕入税額控除"/>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21"/>
      <sheetData sheetId="22"/>
      <sheetData sheetId="23"/>
      <sheetData sheetId="24"/>
      <sheetData sheetId="25"/>
      <sheetData sheetId="26"/>
      <sheetData sheetId="27"/>
      <sheetData sheetId="28"/>
      <sheetData sheetId="29">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30">
        <row r="8">
          <cell r="E8" t="str">
            <v>①空調システム</v>
          </cell>
          <cell r="H8" t="str">
            <v>高効率化</v>
          </cell>
          <cell r="P8" t="str">
            <v>補助対象設備（LED照明設備・再生可能エネルギー設備を除く）</v>
          </cell>
        </row>
        <row r="9">
          <cell r="E9" t="str">
            <v>②蒸気システム</v>
          </cell>
          <cell r="H9" t="str">
            <v>燃料転換</v>
          </cell>
          <cell r="P9" t="str">
            <v>LED照明設備・再生可能エネルギー設備</v>
          </cell>
        </row>
        <row r="10">
          <cell r="E10" t="str">
            <v>③冷却水システム</v>
          </cell>
          <cell r="H10" t="str">
            <v>電化</v>
          </cell>
        </row>
        <row r="11">
          <cell r="E11" t="str">
            <v>④圧空システム</v>
          </cell>
          <cell r="H11" t="str">
            <v>再エネ導入</v>
          </cell>
        </row>
        <row r="12">
          <cell r="E12" t="str">
            <v>⑤照明設備</v>
          </cell>
        </row>
        <row r="13">
          <cell r="E13" t="str">
            <v>⑥受変電・配電設備</v>
          </cell>
        </row>
        <row r="14">
          <cell r="E14" t="str">
            <v>⑦電動機・ポンプ・ファン</v>
          </cell>
        </row>
        <row r="15">
          <cell r="E15" t="str">
            <v>⑧工業炉</v>
          </cell>
        </row>
        <row r="16">
          <cell r="E16" t="str">
            <v>⑨冷凍・冷蔵設備</v>
          </cell>
        </row>
        <row r="17">
          <cell r="E17" t="str">
            <v>⑩排水処理設備</v>
          </cell>
        </row>
        <row r="18">
          <cell r="E18" t="str">
            <v>⑪昇降設備</v>
          </cell>
        </row>
        <row r="19">
          <cell r="E19" t="str">
            <v>⑫給湯設備</v>
          </cell>
        </row>
        <row r="20">
          <cell r="E20" t="str">
            <v>⑬発電設備</v>
          </cell>
        </row>
        <row r="21">
          <cell r="E21" t="str">
            <v>⑭水利用設備</v>
          </cell>
        </row>
        <row r="22">
          <cell r="E22" t="str">
            <v>⑮エネルギー管理設備</v>
          </cell>
        </row>
        <row r="23">
          <cell r="E23" t="str">
            <v>⑯その他機構が認めるもの</v>
          </cell>
        </row>
      </sheetData>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3" Type="http://schemas.openxmlformats.org/officeDocument/2006/relationships/vmlDrawing" Target="../drawings/vmlDrawing4.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 Type="http://schemas.openxmlformats.org/officeDocument/2006/relationships/drawing" Target="../drawings/drawing4.xml"/><Relationship Id="rId16" Type="http://schemas.openxmlformats.org/officeDocument/2006/relationships/ctrlProp" Target="../ctrlProps/ctrlProp56.xml"/><Relationship Id="rId20" Type="http://schemas.openxmlformats.org/officeDocument/2006/relationships/ctrlProp" Target="../ctrlProps/ctrlProp60.xml"/><Relationship Id="rId1" Type="http://schemas.openxmlformats.org/officeDocument/2006/relationships/printerSettings" Target="../printerSettings/printerSettings5.bin"/><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ctrlProp" Target="../ctrlProps/ctrlProp45.xml"/><Relationship Id="rId15" Type="http://schemas.openxmlformats.org/officeDocument/2006/relationships/ctrlProp" Target="../ctrlProps/ctrlProp55.xml"/><Relationship Id="rId10" Type="http://schemas.openxmlformats.org/officeDocument/2006/relationships/ctrlProp" Target="../ctrlProps/ctrlProp50.xml"/><Relationship Id="rId19" Type="http://schemas.openxmlformats.org/officeDocument/2006/relationships/ctrlProp" Target="../ctrlProps/ctrlProp59.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97D4A-B895-43B0-869F-55FD7190DBD4}">
  <sheetPr>
    <pageSetUpPr fitToPage="1"/>
  </sheetPr>
  <dimension ref="A1:G25"/>
  <sheetViews>
    <sheetView showGridLines="0" tabSelected="1" workbookViewId="0"/>
  </sheetViews>
  <sheetFormatPr defaultRowHeight="13.5"/>
  <cols>
    <col min="1" max="1" width="3.4140625" customWidth="1"/>
    <col min="2" max="2" width="4.9140625" customWidth="1"/>
    <col min="3" max="3" width="23.58203125" customWidth="1"/>
    <col min="4" max="4" width="17.33203125" bestFit="1" customWidth="1"/>
    <col min="5" max="5" width="7.83203125" bestFit="1" customWidth="1"/>
    <col min="6" max="6" width="12.6640625" customWidth="1"/>
    <col min="7" max="7" width="17.4140625" customWidth="1"/>
  </cols>
  <sheetData>
    <row r="1" spans="1:7">
      <c r="A1" t="s">
        <v>148</v>
      </c>
    </row>
    <row r="3" spans="1:7">
      <c r="A3" s="135" t="s">
        <v>129</v>
      </c>
      <c r="B3" s="136" t="s">
        <v>230</v>
      </c>
    </row>
    <row r="4" spans="1:7">
      <c r="A4" s="135"/>
      <c r="B4" s="136" t="s">
        <v>231</v>
      </c>
    </row>
    <row r="5" spans="1:7">
      <c r="A5" s="135"/>
      <c r="B5" s="136" t="s">
        <v>232</v>
      </c>
    </row>
    <row r="6" spans="1:7" s="80" customFormat="1" ht="13.5" customHeight="1">
      <c r="A6" s="79" t="s">
        <v>129</v>
      </c>
      <c r="B6" s="143" t="s">
        <v>165</v>
      </c>
      <c r="C6" s="143"/>
      <c r="D6" s="143"/>
      <c r="E6" s="143"/>
      <c r="F6" s="143"/>
      <c r="G6" s="143"/>
    </row>
    <row r="7" spans="1:7" s="80" customFormat="1" ht="13.5" customHeight="1">
      <c r="A7" s="79" t="s">
        <v>129</v>
      </c>
      <c r="B7" s="143" t="s">
        <v>130</v>
      </c>
      <c r="C7" s="143"/>
      <c r="D7" s="143"/>
      <c r="E7" s="143"/>
      <c r="F7" s="143"/>
      <c r="G7" s="143"/>
    </row>
    <row r="8" spans="1:7">
      <c r="C8" s="62" t="s">
        <v>126</v>
      </c>
      <c r="D8" t="s">
        <v>103</v>
      </c>
    </row>
    <row r="9" spans="1:7" ht="5.5" customHeight="1">
      <c r="C9" s="2"/>
    </row>
    <row r="10" spans="1:7">
      <c r="C10" s="63" t="s">
        <v>127</v>
      </c>
      <c r="D10" t="s">
        <v>104</v>
      </c>
    </row>
    <row r="11" spans="1:7" ht="7" customHeight="1">
      <c r="C11" s="2"/>
    </row>
    <row r="12" spans="1:7">
      <c r="C12" s="64" t="s">
        <v>128</v>
      </c>
      <c r="D12" t="s">
        <v>105</v>
      </c>
    </row>
    <row r="13" spans="1:7" ht="6" customHeight="1"/>
    <row r="14" spans="1:7">
      <c r="C14" s="86" t="s">
        <v>163</v>
      </c>
      <c r="D14" t="s">
        <v>164</v>
      </c>
    </row>
    <row r="16" spans="1:7" ht="32.5" customHeight="1">
      <c r="B16" s="142" t="s">
        <v>150</v>
      </c>
      <c r="C16" s="142"/>
      <c r="D16" s="142"/>
      <c r="E16" s="142"/>
      <c r="F16" s="142"/>
      <c r="G16" s="142"/>
    </row>
    <row r="18" spans="2:5">
      <c r="B18" t="s">
        <v>121</v>
      </c>
      <c r="C18" s="57"/>
      <c r="D18" s="56"/>
      <c r="E18" s="56"/>
    </row>
    <row r="19" spans="2:5" s="56" customFormat="1">
      <c r="B19"/>
      <c r="C19" s="141" t="s">
        <v>122</v>
      </c>
      <c r="D19" s="141"/>
      <c r="E19" s="59" t="s">
        <v>123</v>
      </c>
    </row>
    <row r="20" spans="2:5" s="56" customFormat="1">
      <c r="B20"/>
      <c r="C20" s="140" t="s">
        <v>120</v>
      </c>
      <c r="D20" s="140"/>
      <c r="E20" s="60" t="s">
        <v>124</v>
      </c>
    </row>
    <row r="21" spans="2:5" s="56" customFormat="1">
      <c r="C21" s="144" t="s">
        <v>119</v>
      </c>
      <c r="D21" s="144"/>
      <c r="E21" s="134" t="s">
        <v>124</v>
      </c>
    </row>
    <row r="22" spans="2:5" s="56" customFormat="1">
      <c r="B22"/>
      <c r="C22" s="140" t="s">
        <v>168</v>
      </c>
      <c r="D22" s="140"/>
      <c r="E22" s="61" t="s">
        <v>125</v>
      </c>
    </row>
    <row r="23" spans="2:5">
      <c r="C23" s="140" t="s">
        <v>169</v>
      </c>
      <c r="D23" s="140"/>
      <c r="E23" s="61" t="s">
        <v>125</v>
      </c>
    </row>
    <row r="24" spans="2:5">
      <c r="C24" s="140" t="s">
        <v>162</v>
      </c>
      <c r="D24" s="140"/>
      <c r="E24" s="61" t="s">
        <v>125</v>
      </c>
    </row>
    <row r="25" spans="2:5">
      <c r="C25" s="129" t="s">
        <v>170</v>
      </c>
    </row>
  </sheetData>
  <mergeCells count="9">
    <mergeCell ref="C23:D23"/>
    <mergeCell ref="C24:D24"/>
    <mergeCell ref="C19:D19"/>
    <mergeCell ref="B16:G16"/>
    <mergeCell ref="B6:G6"/>
    <mergeCell ref="B7:G7"/>
    <mergeCell ref="C20:D20"/>
    <mergeCell ref="C21:D21"/>
    <mergeCell ref="C22:D22"/>
  </mergeCells>
  <phoneticPr fontId="3"/>
  <pageMargins left="0.70866141732283472" right="0.70866141732283472" top="0.74803149606299213" bottom="0.74803149606299213" header="0.31496062992125984" footer="0.31496062992125984"/>
  <pageSetup paperSize="9" scale="91" orientation="portrait" r:id="rId1"/>
  <headerFooter>
    <oddFooter>&amp;L&amp;8&amp;A &amp;P/&amp;N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792C1-E94A-408C-9204-F54FD1A1849F}">
  <sheetPr>
    <pageSetUpPr fitToPage="1"/>
  </sheetPr>
  <dimension ref="A1:AF54"/>
  <sheetViews>
    <sheetView showGridLines="0" zoomScaleNormal="100" workbookViewId="0"/>
  </sheetViews>
  <sheetFormatPr defaultColWidth="3.08203125" defaultRowHeight="13.5"/>
  <cols>
    <col min="1" max="29" width="3.08203125" style="29"/>
    <col min="30" max="30" width="3.08203125" style="29" hidden="1" customWidth="1"/>
    <col min="31" max="31" width="8.4140625" style="29" hidden="1" customWidth="1"/>
    <col min="32" max="32" width="3.08203125" style="29" hidden="1" customWidth="1"/>
    <col min="33" max="35" width="3.08203125" style="29" customWidth="1"/>
    <col min="36" max="16384" width="3.08203125" style="29"/>
  </cols>
  <sheetData>
    <row r="1" spans="1:28">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row>
    <row r="2" spans="1:28" ht="16" customHeight="1">
      <c r="A2" s="66"/>
      <c r="B2" s="67" t="s">
        <v>215</v>
      </c>
      <c r="C2" s="67"/>
      <c r="D2" s="67"/>
      <c r="E2" s="67"/>
      <c r="F2" s="67"/>
      <c r="G2" s="68"/>
      <c r="H2" s="68"/>
      <c r="I2" s="68"/>
      <c r="J2" s="69"/>
      <c r="K2" s="69"/>
      <c r="L2" s="69"/>
      <c r="M2" s="69"/>
      <c r="N2" s="69"/>
      <c r="O2" s="69"/>
      <c r="P2" s="152"/>
      <c r="Q2" s="152"/>
      <c r="R2" s="152"/>
      <c r="S2" s="152"/>
      <c r="T2" s="152"/>
      <c r="U2" s="152"/>
      <c r="V2" s="152"/>
      <c r="W2" s="153"/>
      <c r="X2" s="153"/>
      <c r="Y2" s="153"/>
      <c r="Z2" s="153"/>
      <c r="AA2" s="153"/>
      <c r="AB2" s="153"/>
    </row>
    <row r="3" spans="1:28">
      <c r="A3" s="69"/>
      <c r="B3" s="70"/>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28">
      <c r="A4" s="69"/>
      <c r="B4" s="71"/>
      <c r="C4" s="69"/>
      <c r="D4" s="69"/>
      <c r="E4" s="69"/>
      <c r="F4" s="69"/>
      <c r="G4" s="69"/>
      <c r="H4" s="69"/>
      <c r="I4" s="69"/>
      <c r="J4" s="69"/>
      <c r="K4" s="69"/>
      <c r="L4" s="69"/>
      <c r="M4" s="69"/>
      <c r="N4" s="69"/>
      <c r="O4" s="69"/>
      <c r="P4" s="69"/>
      <c r="Q4" s="69"/>
      <c r="R4" s="69"/>
      <c r="S4" s="69"/>
      <c r="T4" s="69"/>
      <c r="U4" s="69"/>
      <c r="V4" s="72" t="s">
        <v>95</v>
      </c>
      <c r="W4" s="73">
        <v>6</v>
      </c>
      <c r="X4" s="69" t="s">
        <v>96</v>
      </c>
      <c r="Y4" s="3"/>
      <c r="Z4" s="69" t="s">
        <v>97</v>
      </c>
      <c r="AA4" s="3"/>
      <c r="AB4" s="69" t="s">
        <v>98</v>
      </c>
    </row>
    <row r="5" spans="1:28">
      <c r="A5" s="69"/>
      <c r="B5" s="70"/>
      <c r="C5" s="69"/>
      <c r="D5" s="69"/>
      <c r="E5" s="69"/>
      <c r="F5" s="69"/>
      <c r="G5" s="69"/>
      <c r="H5" s="69"/>
      <c r="I5" s="69"/>
      <c r="J5" s="69"/>
      <c r="K5" s="69"/>
      <c r="L5" s="69"/>
      <c r="M5" s="69"/>
      <c r="N5" s="69"/>
      <c r="O5" s="69"/>
      <c r="P5" s="69"/>
      <c r="Q5" s="69"/>
      <c r="R5" s="69"/>
      <c r="S5" s="69"/>
      <c r="T5" s="69"/>
      <c r="U5" s="69"/>
      <c r="V5" s="69"/>
      <c r="W5" s="69"/>
      <c r="X5" s="69"/>
      <c r="Y5" s="69"/>
      <c r="Z5" s="69"/>
      <c r="AA5" s="69"/>
      <c r="AB5" s="69"/>
    </row>
    <row r="6" spans="1:28">
      <c r="A6" s="69"/>
      <c r="B6" s="154" t="s">
        <v>106</v>
      </c>
      <c r="C6" s="154"/>
      <c r="D6" s="154"/>
      <c r="E6" s="154"/>
      <c r="F6" s="154"/>
      <c r="G6" s="154"/>
      <c r="H6" s="154"/>
      <c r="I6" s="154"/>
      <c r="J6" s="154"/>
      <c r="K6" s="154"/>
      <c r="L6" s="154"/>
      <c r="M6" s="154"/>
      <c r="N6" s="69"/>
      <c r="O6" s="69"/>
      <c r="P6" s="69"/>
      <c r="Q6" s="69"/>
      <c r="R6" s="69"/>
      <c r="S6" s="69"/>
      <c r="T6" s="69"/>
      <c r="U6" s="69"/>
      <c r="V6" s="69"/>
      <c r="W6" s="69"/>
      <c r="X6" s="69"/>
      <c r="Y6" s="69"/>
      <c r="Z6" s="69"/>
      <c r="AA6" s="69"/>
      <c r="AB6" s="69"/>
    </row>
    <row r="7" spans="1:28">
      <c r="A7" s="69"/>
      <c r="B7" s="154" t="s">
        <v>107</v>
      </c>
      <c r="C7" s="154"/>
      <c r="D7" s="154"/>
      <c r="E7" s="154"/>
      <c r="F7" s="154"/>
      <c r="G7" s="154"/>
      <c r="H7" s="154"/>
      <c r="I7" s="154"/>
      <c r="J7" s="154"/>
      <c r="K7" s="154"/>
      <c r="L7" s="154"/>
      <c r="M7" s="154"/>
      <c r="N7" s="69"/>
      <c r="O7" s="69"/>
      <c r="P7" s="69"/>
      <c r="Q7" s="69"/>
      <c r="R7" s="69"/>
      <c r="S7" s="69"/>
      <c r="T7" s="69"/>
      <c r="U7" s="69"/>
      <c r="V7" s="69"/>
      <c r="W7" s="69"/>
      <c r="X7" s="69"/>
      <c r="Y7" s="69"/>
      <c r="Z7" s="69"/>
      <c r="AA7" s="69"/>
      <c r="AB7" s="69"/>
    </row>
    <row r="8" spans="1:28">
      <c r="A8" s="69"/>
      <c r="B8" s="70"/>
      <c r="C8" s="69"/>
      <c r="D8" s="69"/>
      <c r="E8" s="69"/>
      <c r="F8" s="69"/>
      <c r="G8" s="69"/>
      <c r="H8" s="69"/>
      <c r="I8" s="69"/>
      <c r="J8" s="69"/>
      <c r="K8" s="69"/>
      <c r="L8" s="69"/>
      <c r="M8" s="69"/>
      <c r="N8" s="69"/>
      <c r="O8" s="69"/>
      <c r="P8" s="69"/>
      <c r="Q8" s="69"/>
      <c r="R8" s="69"/>
      <c r="S8" s="69"/>
      <c r="T8" s="69"/>
      <c r="U8" s="69"/>
      <c r="V8" s="69"/>
      <c r="W8" s="69"/>
      <c r="X8" s="69"/>
      <c r="Y8" s="69"/>
      <c r="Z8" s="69"/>
      <c r="AA8" s="69"/>
      <c r="AB8" s="69"/>
    </row>
    <row r="9" spans="1:28">
      <c r="A9" s="69"/>
      <c r="B9" s="70"/>
      <c r="C9" s="69"/>
      <c r="D9" s="69"/>
      <c r="E9" s="69"/>
      <c r="F9" s="69"/>
      <c r="G9" s="69"/>
      <c r="H9" s="69"/>
      <c r="I9" s="69"/>
      <c r="J9" s="69"/>
      <c r="K9" s="69"/>
      <c r="L9" s="69"/>
      <c r="M9" s="69"/>
      <c r="N9" s="69"/>
      <c r="O9" s="69"/>
      <c r="P9" s="69"/>
      <c r="Q9" s="69"/>
      <c r="R9" s="69"/>
      <c r="S9" s="69"/>
      <c r="T9" s="69"/>
      <c r="U9" s="69"/>
      <c r="V9" s="69"/>
      <c r="W9" s="69"/>
      <c r="X9" s="69"/>
      <c r="Y9" s="69"/>
      <c r="Z9" s="69"/>
      <c r="AA9" s="69"/>
      <c r="AB9" s="69"/>
    </row>
    <row r="10" spans="1:28">
      <c r="A10" s="69"/>
      <c r="B10" s="74"/>
      <c r="C10" s="69"/>
      <c r="D10" s="69"/>
      <c r="E10" s="69"/>
      <c r="F10" s="69"/>
      <c r="G10" s="69"/>
      <c r="H10" s="69"/>
      <c r="I10" s="69"/>
      <c r="J10" s="69"/>
      <c r="K10" s="69"/>
      <c r="L10" s="69"/>
      <c r="M10" s="72" t="s">
        <v>117</v>
      </c>
      <c r="N10" s="69"/>
      <c r="O10" s="150" t="s">
        <v>99</v>
      </c>
      <c r="P10" s="150"/>
      <c r="Q10" s="150"/>
      <c r="R10" s="69"/>
      <c r="S10" s="151"/>
      <c r="T10" s="151"/>
      <c r="U10" s="151"/>
      <c r="V10" s="151"/>
      <c r="W10" s="151"/>
      <c r="X10" s="151"/>
      <c r="Y10" s="151"/>
      <c r="Z10" s="151"/>
      <c r="AA10" s="151"/>
      <c r="AB10" s="151"/>
    </row>
    <row r="11" spans="1:28" ht="16">
      <c r="A11" s="69"/>
      <c r="B11" s="74"/>
      <c r="C11" s="69"/>
      <c r="D11" s="69"/>
      <c r="E11" s="69"/>
      <c r="F11" s="69"/>
      <c r="G11" s="69"/>
      <c r="H11" s="69"/>
      <c r="I11" s="69"/>
      <c r="J11" s="69"/>
      <c r="K11" s="69"/>
      <c r="L11" s="69"/>
      <c r="M11" s="72"/>
      <c r="N11" s="69"/>
      <c r="O11" s="155" t="s">
        <v>100</v>
      </c>
      <c r="P11" s="155"/>
      <c r="Q11" s="155"/>
      <c r="R11" s="69"/>
      <c r="S11" s="156"/>
      <c r="T11" s="156"/>
      <c r="U11" s="156"/>
      <c r="V11" s="156"/>
      <c r="W11" s="156"/>
      <c r="X11" s="156"/>
      <c r="Y11" s="156"/>
      <c r="Z11" s="156"/>
      <c r="AA11" s="156"/>
      <c r="AB11" s="156"/>
    </row>
    <row r="12" spans="1:28" ht="16">
      <c r="A12" s="69"/>
      <c r="B12" s="74"/>
      <c r="C12" s="69"/>
      <c r="D12" s="69"/>
      <c r="E12" s="69"/>
      <c r="F12" s="69"/>
      <c r="G12" s="69"/>
      <c r="H12" s="69"/>
      <c r="I12" s="69"/>
      <c r="J12" s="69"/>
      <c r="K12" s="69"/>
      <c r="L12" s="69"/>
      <c r="M12" s="72"/>
      <c r="N12" s="69"/>
      <c r="O12" s="157" t="s">
        <v>101</v>
      </c>
      <c r="P12" s="157"/>
      <c r="Q12" s="157"/>
      <c r="R12" s="69"/>
      <c r="S12" s="156"/>
      <c r="T12" s="156"/>
      <c r="U12" s="156"/>
      <c r="V12" s="156"/>
      <c r="W12" s="156"/>
      <c r="X12" s="156"/>
      <c r="Y12" s="156"/>
      <c r="Z12" s="156"/>
      <c r="AA12" s="156"/>
      <c r="AB12" s="156"/>
    </row>
    <row r="13" spans="1:28" ht="16">
      <c r="A13" s="69"/>
      <c r="B13" s="74"/>
      <c r="C13" s="69"/>
      <c r="D13" s="69"/>
      <c r="E13" s="69"/>
      <c r="F13" s="69"/>
      <c r="G13" s="69"/>
      <c r="H13" s="69"/>
      <c r="I13" s="69"/>
      <c r="J13" s="69"/>
      <c r="K13" s="69"/>
      <c r="L13" s="69"/>
      <c r="M13" s="72"/>
      <c r="N13" s="69"/>
      <c r="O13" s="158" t="s">
        <v>102</v>
      </c>
      <c r="P13" s="158"/>
      <c r="Q13" s="158"/>
      <c r="R13" s="69"/>
      <c r="S13" s="156"/>
      <c r="T13" s="156"/>
      <c r="U13" s="156"/>
      <c r="V13" s="156"/>
      <c r="W13" s="156"/>
      <c r="X13" s="156"/>
      <c r="Y13" s="156"/>
      <c r="Z13" s="156"/>
      <c r="AA13" s="156"/>
      <c r="AB13" s="156"/>
    </row>
    <row r="14" spans="1:28">
      <c r="A14" s="69"/>
      <c r="B14" s="74"/>
      <c r="C14" s="69"/>
      <c r="D14" s="69"/>
      <c r="E14" s="69"/>
      <c r="F14" s="69"/>
      <c r="G14" s="69"/>
      <c r="H14" s="72"/>
      <c r="I14" s="69"/>
      <c r="J14" s="75"/>
      <c r="K14" s="75"/>
      <c r="L14" s="75"/>
      <c r="M14" s="69"/>
      <c r="N14" s="69"/>
      <c r="O14" s="76"/>
      <c r="P14" s="76"/>
      <c r="Q14" s="76"/>
      <c r="R14" s="76"/>
      <c r="S14" s="76"/>
      <c r="T14" s="76"/>
      <c r="U14" s="76"/>
      <c r="V14" s="76"/>
      <c r="W14" s="76"/>
      <c r="X14" s="69"/>
      <c r="Y14" s="69"/>
      <c r="Z14" s="69"/>
      <c r="AA14" s="69"/>
      <c r="AB14" s="69"/>
    </row>
    <row r="15" spans="1:28">
      <c r="A15" s="69"/>
      <c r="B15" s="74"/>
      <c r="C15" s="69"/>
      <c r="D15" s="69"/>
      <c r="E15" s="69"/>
      <c r="F15" s="69"/>
      <c r="G15" s="69"/>
      <c r="H15" s="72"/>
      <c r="I15" s="69"/>
      <c r="J15" s="75"/>
      <c r="K15" s="75"/>
      <c r="L15" s="75"/>
      <c r="M15" s="69"/>
      <c r="N15" s="69"/>
      <c r="O15" s="76"/>
      <c r="P15" s="76"/>
      <c r="Q15" s="76"/>
      <c r="R15" s="76"/>
      <c r="S15" s="76"/>
      <c r="T15" s="76"/>
      <c r="U15" s="76"/>
      <c r="V15" s="76"/>
      <c r="W15" s="76"/>
      <c r="X15" s="69"/>
      <c r="Y15" s="69"/>
      <c r="Z15" s="69"/>
      <c r="AA15" s="69"/>
      <c r="AB15" s="69"/>
    </row>
    <row r="16" spans="1:28" ht="13.5" customHeight="1">
      <c r="A16" s="69"/>
      <c r="B16" s="145" t="str">
        <f>table!Q3&amp;"　二酸化炭素排出抑制対策事業費等補助金"</f>
        <v>令和6年度　二酸化炭素排出抑制対策事業費等補助金</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row>
    <row r="17" spans="1:31">
      <c r="A17" s="69"/>
      <c r="B17" s="145" t="s">
        <v>201</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row>
    <row r="18" spans="1:31" ht="16" customHeight="1">
      <c r="A18" s="69"/>
      <c r="B18" s="148" t="s">
        <v>132</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row>
    <row r="19" spans="1:31" ht="16">
      <c r="A19" s="69"/>
      <c r="B19" s="148" t="s">
        <v>202</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row>
    <row r="20" spans="1:31">
      <c r="A20" s="69"/>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row>
    <row r="21" spans="1:31">
      <c r="A21" s="69"/>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row>
    <row r="22" spans="1:31">
      <c r="A22" s="69"/>
      <c r="B22" s="159" t="s">
        <v>203</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row>
    <row r="23" spans="1:31" ht="18" customHeight="1">
      <c r="C23" s="29" t="s">
        <v>204</v>
      </c>
      <c r="F23" s="120"/>
      <c r="G23" s="120"/>
      <c r="H23" s="120"/>
      <c r="I23" s="120"/>
      <c r="J23" s="120"/>
      <c r="K23" s="120"/>
      <c r="L23" s="89"/>
      <c r="M23" s="120" t="s">
        <v>205</v>
      </c>
      <c r="N23" s="120"/>
      <c r="O23" s="120"/>
      <c r="P23" s="120"/>
      <c r="Q23" s="120"/>
      <c r="R23" s="120"/>
      <c r="S23" s="120"/>
      <c r="T23" s="120"/>
      <c r="U23" s="120"/>
      <c r="V23" s="120"/>
      <c r="W23" s="120"/>
      <c r="X23" s="120"/>
      <c r="Y23" s="120"/>
      <c r="Z23" s="120"/>
      <c r="AA23" s="120"/>
      <c r="AB23" s="120"/>
      <c r="AC23" s="29" t="s">
        <v>207</v>
      </c>
      <c r="AE23" s="83" t="b">
        <v>1</v>
      </c>
    </row>
    <row r="24" spans="1:31" ht="18" customHeight="1">
      <c r="C24" s="121"/>
      <c r="F24" s="120"/>
      <c r="G24" s="120"/>
      <c r="H24" s="120"/>
      <c r="I24" s="120"/>
      <c r="J24" s="120"/>
      <c r="K24" s="120"/>
      <c r="L24" s="89"/>
      <c r="M24" s="120" t="s">
        <v>206</v>
      </c>
      <c r="N24" s="120"/>
      <c r="O24" s="120"/>
      <c r="P24" s="120"/>
      <c r="Q24" s="120"/>
      <c r="R24" s="120"/>
      <c r="S24" s="120"/>
      <c r="T24" s="120"/>
      <c r="U24" s="120"/>
      <c r="V24" s="120"/>
      <c r="W24" s="120"/>
      <c r="X24" s="120"/>
      <c r="Y24" s="120"/>
      <c r="Z24" s="120"/>
      <c r="AA24" s="120"/>
      <c r="AB24" s="120"/>
      <c r="AE24" s="83"/>
    </row>
    <row r="25" spans="1:31" ht="18" customHeight="1">
      <c r="A25" s="69"/>
      <c r="B25" s="76"/>
      <c r="C25" s="58"/>
      <c r="E25" s="88"/>
      <c r="F25" s="146" t="s">
        <v>212</v>
      </c>
      <c r="G25" s="146"/>
      <c r="H25" s="146"/>
      <c r="I25" s="146"/>
      <c r="J25" s="146"/>
      <c r="K25" s="146"/>
      <c r="L25" s="146"/>
      <c r="M25" s="146"/>
      <c r="N25" s="146"/>
      <c r="O25" s="146"/>
      <c r="P25" s="146"/>
      <c r="Q25" s="146"/>
      <c r="R25" s="146"/>
      <c r="S25" s="146"/>
      <c r="T25" s="146"/>
      <c r="U25" s="146"/>
      <c r="V25" s="146"/>
      <c r="W25" s="146"/>
      <c r="X25" s="146"/>
      <c r="Y25" s="146"/>
      <c r="Z25" s="146"/>
      <c r="AA25" s="146"/>
      <c r="AB25" s="146"/>
      <c r="AC25" s="29" t="s">
        <v>151</v>
      </c>
      <c r="AE25" s="83" t="b">
        <v>1</v>
      </c>
    </row>
    <row r="26" spans="1:31" ht="18" customHeight="1">
      <c r="A26" s="69"/>
      <c r="B26" s="76"/>
      <c r="C26" s="58"/>
      <c r="E26" s="88"/>
      <c r="F26" s="146" t="s">
        <v>213</v>
      </c>
      <c r="G26" s="146"/>
      <c r="H26" s="146"/>
      <c r="I26" s="146"/>
      <c r="J26" s="146"/>
      <c r="K26" s="146"/>
      <c r="L26" s="146"/>
      <c r="M26" s="146"/>
      <c r="N26" s="146"/>
      <c r="O26" s="146"/>
      <c r="P26" s="146"/>
      <c r="Q26" s="146"/>
      <c r="R26" s="146"/>
      <c r="S26" s="146"/>
      <c r="T26" s="146"/>
      <c r="U26" s="146"/>
      <c r="V26" s="146"/>
      <c r="W26" s="146"/>
      <c r="X26" s="146"/>
      <c r="Y26" s="146"/>
      <c r="Z26" s="146"/>
      <c r="AA26" s="146"/>
      <c r="AB26" s="146"/>
      <c r="AC26" s="29" t="s">
        <v>166</v>
      </c>
      <c r="AE26" s="83" t="b">
        <v>1</v>
      </c>
    </row>
    <row r="27" spans="1:31" ht="18" customHeight="1">
      <c r="A27" s="69"/>
      <c r="B27" s="76"/>
      <c r="C27" s="58"/>
      <c r="E27" s="88"/>
      <c r="F27" s="146" t="s">
        <v>214</v>
      </c>
      <c r="G27" s="146"/>
      <c r="H27" s="146"/>
      <c r="I27" s="146"/>
      <c r="J27" s="146"/>
      <c r="K27" s="146"/>
      <c r="L27" s="146"/>
      <c r="M27" s="146"/>
      <c r="N27" s="146"/>
      <c r="O27" s="146"/>
      <c r="P27" s="146"/>
      <c r="Q27" s="146"/>
      <c r="R27" s="146"/>
      <c r="S27" s="146"/>
      <c r="T27" s="146"/>
      <c r="U27" s="146"/>
      <c r="V27" s="146"/>
      <c r="W27" s="146"/>
      <c r="X27" s="146"/>
      <c r="Y27" s="146"/>
      <c r="Z27" s="146"/>
      <c r="AA27" s="146"/>
      <c r="AB27" s="146"/>
      <c r="AC27" s="29" t="s">
        <v>166</v>
      </c>
      <c r="AE27" s="83" t="b">
        <v>1</v>
      </c>
    </row>
    <row r="28" spans="1:31" ht="18" customHeight="1">
      <c r="A28" s="69"/>
      <c r="B28" s="76"/>
      <c r="C28" s="58"/>
      <c r="E28" s="88"/>
      <c r="F28" s="146" t="s">
        <v>133</v>
      </c>
      <c r="G28" s="146"/>
      <c r="H28" s="146"/>
      <c r="I28" s="146"/>
      <c r="J28" s="146"/>
      <c r="K28" s="146"/>
      <c r="L28" s="146"/>
      <c r="M28" s="146"/>
      <c r="N28" s="146"/>
      <c r="O28" s="146"/>
      <c r="P28" s="146"/>
      <c r="Q28" s="146"/>
      <c r="R28" s="146"/>
      <c r="S28" s="146"/>
      <c r="T28" s="146"/>
      <c r="U28" s="146"/>
      <c r="V28" s="146"/>
      <c r="W28" s="146"/>
      <c r="X28" s="146"/>
      <c r="Y28" s="146"/>
      <c r="Z28" s="146"/>
      <c r="AA28" s="146"/>
      <c r="AB28" s="146"/>
      <c r="AC28" s="29" t="s">
        <v>152</v>
      </c>
      <c r="AE28" s="83" t="b">
        <v>1</v>
      </c>
    </row>
    <row r="29" spans="1:31" ht="18" customHeight="1">
      <c r="A29" s="69"/>
      <c r="B29" s="76"/>
      <c r="C29" s="58"/>
      <c r="E29" s="88"/>
      <c r="F29" s="146" t="s">
        <v>134</v>
      </c>
      <c r="G29" s="146"/>
      <c r="H29" s="146"/>
      <c r="I29" s="146"/>
      <c r="J29" s="146"/>
      <c r="K29" s="146"/>
      <c r="L29" s="146"/>
      <c r="M29" s="146"/>
      <c r="N29" s="146"/>
      <c r="O29" s="146"/>
      <c r="P29" s="146"/>
      <c r="Q29" s="146"/>
      <c r="R29" s="146"/>
      <c r="S29" s="146"/>
      <c r="T29" s="146"/>
      <c r="U29" s="146"/>
      <c r="V29" s="146"/>
      <c r="W29" s="146"/>
      <c r="X29" s="146"/>
      <c r="Y29" s="146"/>
      <c r="Z29" s="146"/>
      <c r="AA29" s="146"/>
      <c r="AB29" s="146"/>
      <c r="AC29" s="29" t="s">
        <v>152</v>
      </c>
      <c r="AE29" s="83" t="b">
        <v>1</v>
      </c>
    </row>
    <row r="30" spans="1:31" ht="18" customHeight="1">
      <c r="A30" s="69"/>
      <c r="B30" s="77"/>
      <c r="C30" s="77"/>
      <c r="E30" s="89"/>
      <c r="F30" s="146" t="s">
        <v>135</v>
      </c>
      <c r="G30" s="146"/>
      <c r="H30" s="146"/>
      <c r="I30" s="146"/>
      <c r="J30" s="146"/>
      <c r="K30" s="146"/>
      <c r="L30" s="146"/>
      <c r="M30" s="146"/>
      <c r="N30" s="146"/>
      <c r="O30" s="146"/>
      <c r="P30" s="146"/>
      <c r="Q30" s="146"/>
      <c r="R30" s="146"/>
      <c r="S30" s="146"/>
      <c r="T30" s="146"/>
      <c r="U30" s="146"/>
      <c r="V30" s="146"/>
      <c r="W30" s="146"/>
      <c r="X30" s="146"/>
      <c r="Y30" s="146"/>
      <c r="Z30" s="146"/>
      <c r="AA30" s="146"/>
      <c r="AB30" s="146"/>
      <c r="AC30" s="29" t="s">
        <v>152</v>
      </c>
      <c r="AE30" s="83" t="b">
        <v>0</v>
      </c>
    </row>
    <row r="31" spans="1:31" ht="18" customHeight="1">
      <c r="E31" s="90"/>
      <c r="F31" s="146" t="s">
        <v>136</v>
      </c>
      <c r="G31" s="146"/>
      <c r="H31" s="146"/>
      <c r="I31" s="146"/>
      <c r="J31" s="146"/>
      <c r="K31" s="146"/>
      <c r="L31" s="146"/>
      <c r="M31" s="146"/>
      <c r="N31" s="146"/>
      <c r="O31" s="146"/>
      <c r="P31" s="146"/>
      <c r="Q31" s="146"/>
      <c r="R31" s="146"/>
      <c r="S31" s="146"/>
      <c r="T31" s="146"/>
      <c r="U31" s="146"/>
      <c r="V31" s="146"/>
      <c r="W31" s="146"/>
      <c r="X31" s="146"/>
      <c r="Y31" s="146"/>
      <c r="Z31" s="146"/>
      <c r="AA31" s="146"/>
      <c r="AB31" s="146"/>
      <c r="AC31" s="29" t="s">
        <v>166</v>
      </c>
      <c r="AE31" s="83" t="b">
        <v>0</v>
      </c>
    </row>
    <row r="32" spans="1:31" ht="18" customHeight="1">
      <c r="E32" s="90"/>
      <c r="F32" s="146" t="s">
        <v>137</v>
      </c>
      <c r="G32" s="146"/>
      <c r="H32" s="146"/>
      <c r="I32" s="146"/>
      <c r="J32" s="146"/>
      <c r="K32" s="146"/>
      <c r="L32" s="146"/>
      <c r="M32" s="146"/>
      <c r="N32" s="146"/>
      <c r="O32" s="146"/>
      <c r="P32" s="146"/>
      <c r="Q32" s="146"/>
      <c r="R32" s="146"/>
      <c r="S32" s="146"/>
      <c r="T32" s="146"/>
      <c r="U32" s="146"/>
      <c r="V32" s="146"/>
      <c r="W32" s="146"/>
      <c r="X32" s="146"/>
      <c r="Y32" s="146"/>
      <c r="Z32" s="146"/>
      <c r="AA32" s="146"/>
      <c r="AB32" s="146"/>
      <c r="AC32" s="29" t="s">
        <v>152</v>
      </c>
      <c r="AE32" s="83" t="b">
        <v>0</v>
      </c>
    </row>
    <row r="33" spans="1:31" ht="18" customHeight="1">
      <c r="E33" s="90"/>
      <c r="F33" s="146" t="s">
        <v>138</v>
      </c>
      <c r="G33" s="146"/>
      <c r="H33" s="146"/>
      <c r="I33" s="146"/>
      <c r="J33" s="146"/>
      <c r="K33" s="146"/>
      <c r="L33" s="146"/>
      <c r="M33" s="146"/>
      <c r="N33" s="146"/>
      <c r="O33" s="146"/>
      <c r="P33" s="146"/>
      <c r="Q33" s="146"/>
      <c r="R33" s="146"/>
      <c r="S33" s="146"/>
      <c r="T33" s="146"/>
      <c r="U33" s="146"/>
      <c r="V33" s="146"/>
      <c r="W33" s="146"/>
      <c r="X33" s="146"/>
      <c r="Y33" s="146"/>
      <c r="Z33" s="146"/>
      <c r="AA33" s="146"/>
      <c r="AB33" s="146"/>
      <c r="AC33" s="29" t="s">
        <v>152</v>
      </c>
      <c r="AE33" s="83" t="b">
        <v>0</v>
      </c>
    </row>
    <row r="34" spans="1:31" ht="18" customHeight="1">
      <c r="E34" s="90"/>
      <c r="F34" s="146" t="s">
        <v>139</v>
      </c>
      <c r="G34" s="146"/>
      <c r="H34" s="146"/>
      <c r="I34" s="146"/>
      <c r="J34" s="146"/>
      <c r="K34" s="146"/>
      <c r="L34" s="146"/>
      <c r="M34" s="146"/>
      <c r="N34" s="146"/>
      <c r="O34" s="146"/>
      <c r="P34" s="146"/>
      <c r="Q34" s="146"/>
      <c r="R34" s="146"/>
      <c r="S34" s="146"/>
      <c r="T34" s="146"/>
      <c r="U34" s="146"/>
      <c r="V34" s="146"/>
      <c r="W34" s="146"/>
      <c r="X34" s="146"/>
      <c r="Y34" s="146"/>
      <c r="Z34" s="146"/>
      <c r="AA34" s="146"/>
      <c r="AB34" s="146"/>
      <c r="AC34" s="29" t="s">
        <v>152</v>
      </c>
      <c r="AE34" s="83" t="b">
        <v>0</v>
      </c>
    </row>
    <row r="35" spans="1:31" ht="18" customHeight="1">
      <c r="E35" s="90"/>
      <c r="F35" s="146" t="s">
        <v>140</v>
      </c>
      <c r="G35" s="146"/>
      <c r="H35" s="146"/>
      <c r="I35" s="146"/>
      <c r="J35" s="146"/>
      <c r="K35" s="146"/>
      <c r="L35" s="146"/>
      <c r="M35" s="146"/>
      <c r="N35" s="146"/>
      <c r="O35" s="146"/>
      <c r="P35" s="146"/>
      <c r="Q35" s="146"/>
      <c r="R35" s="146"/>
      <c r="S35" s="146"/>
      <c r="T35" s="146"/>
      <c r="U35" s="146"/>
      <c r="V35" s="146"/>
      <c r="W35" s="146"/>
      <c r="X35" s="146"/>
      <c r="Y35" s="146"/>
      <c r="Z35" s="146"/>
      <c r="AA35" s="146"/>
      <c r="AB35" s="146"/>
      <c r="AC35" s="29" t="s">
        <v>152</v>
      </c>
      <c r="AE35" s="83" t="b">
        <v>0</v>
      </c>
    </row>
    <row r="37" spans="1:31">
      <c r="B37" s="29" t="s">
        <v>146</v>
      </c>
    </row>
    <row r="38" spans="1:31" ht="39" customHeight="1">
      <c r="B38" s="81" t="s">
        <v>142</v>
      </c>
      <c r="C38" s="149" t="s">
        <v>141</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row>
    <row r="39" spans="1:31" ht="27" customHeight="1">
      <c r="B39" s="81" t="s">
        <v>142</v>
      </c>
      <c r="C39" s="149" t="s">
        <v>143</v>
      </c>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row>
    <row r="40" spans="1:31">
      <c r="B40" s="81" t="s">
        <v>142</v>
      </c>
      <c r="C40" s="149" t="s">
        <v>144</v>
      </c>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row>
    <row r="41" spans="1:31">
      <c r="B41" s="81" t="s">
        <v>142</v>
      </c>
      <c r="C41" s="149" t="s">
        <v>145</v>
      </c>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row>
    <row r="43" spans="1:31">
      <c r="A43" s="69"/>
      <c r="B43" s="76" t="s">
        <v>147</v>
      </c>
      <c r="C43" s="76"/>
      <c r="D43" s="76"/>
      <c r="E43" s="76"/>
      <c r="F43" s="76"/>
      <c r="G43" s="76"/>
      <c r="H43" s="76"/>
      <c r="I43" s="76"/>
      <c r="J43" s="76"/>
      <c r="K43" s="76"/>
      <c r="L43" s="76"/>
      <c r="M43" s="69"/>
      <c r="N43" s="76"/>
      <c r="O43" s="76"/>
      <c r="P43" s="76"/>
      <c r="Q43" s="76"/>
      <c r="R43" s="76"/>
      <c r="S43" s="76"/>
      <c r="T43" s="76"/>
      <c r="U43" s="76"/>
      <c r="V43" s="76"/>
      <c r="W43" s="76"/>
      <c r="X43" s="76"/>
      <c r="Y43" s="76"/>
      <c r="Z43" s="76"/>
      <c r="AA43" s="76"/>
      <c r="AB43" s="76"/>
    </row>
    <row r="44" spans="1:31">
      <c r="A44" s="69"/>
      <c r="C44" s="76" t="s">
        <v>110</v>
      </c>
      <c r="D44" s="76"/>
      <c r="E44" s="76"/>
      <c r="F44" s="76"/>
      <c r="G44" s="76"/>
      <c r="H44" s="76"/>
      <c r="I44" s="76" t="s">
        <v>108</v>
      </c>
      <c r="J44" s="76"/>
      <c r="K44" s="76"/>
      <c r="L44" s="76"/>
      <c r="M44" s="147"/>
      <c r="N44" s="147"/>
      <c r="O44" s="147"/>
      <c r="P44" s="147"/>
      <c r="Q44" s="147"/>
      <c r="R44" s="147"/>
      <c r="S44" s="147"/>
      <c r="T44" s="147"/>
      <c r="U44" s="147"/>
      <c r="V44" s="147"/>
      <c r="W44" s="147"/>
      <c r="X44" s="147"/>
      <c r="Y44" s="147"/>
    </row>
    <row r="45" spans="1:31">
      <c r="A45" s="69"/>
      <c r="C45" s="76"/>
      <c r="D45" s="76"/>
      <c r="E45" s="76"/>
      <c r="F45" s="76"/>
      <c r="G45" s="76"/>
      <c r="H45" s="76"/>
      <c r="I45" s="76" t="s">
        <v>118</v>
      </c>
      <c r="J45" s="76"/>
      <c r="K45" s="76"/>
      <c r="L45" s="76"/>
      <c r="M45" s="147"/>
      <c r="N45" s="147"/>
      <c r="O45" s="147"/>
      <c r="P45" s="147"/>
      <c r="Q45" s="147"/>
      <c r="R45" s="147"/>
      <c r="S45" s="147"/>
      <c r="T45" s="147"/>
      <c r="U45" s="147"/>
      <c r="V45" s="147"/>
      <c r="W45" s="147"/>
      <c r="X45" s="147"/>
      <c r="Y45" s="147"/>
    </row>
    <row r="46" spans="1:31">
      <c r="A46" s="69"/>
      <c r="C46" s="76"/>
      <c r="D46" s="76"/>
      <c r="E46" s="76"/>
      <c r="F46" s="76"/>
      <c r="G46" s="76"/>
      <c r="H46" s="76"/>
      <c r="I46" s="76" t="s">
        <v>109</v>
      </c>
      <c r="J46" s="76"/>
      <c r="K46" s="76"/>
      <c r="L46" s="76"/>
      <c r="M46" s="147"/>
      <c r="N46" s="147"/>
      <c r="O46" s="147"/>
      <c r="P46" s="147"/>
      <c r="Q46" s="147"/>
      <c r="R46" s="147"/>
      <c r="S46" s="147"/>
      <c r="T46" s="147"/>
      <c r="U46" s="147"/>
      <c r="V46" s="147"/>
      <c r="W46" s="147"/>
      <c r="X46" s="147"/>
      <c r="Y46" s="147"/>
    </row>
    <row r="47" spans="1:31">
      <c r="A47" s="69"/>
      <c r="C47" s="76"/>
      <c r="D47" s="76"/>
      <c r="E47" s="76"/>
      <c r="F47" s="76"/>
      <c r="G47" s="76"/>
      <c r="H47" s="76"/>
      <c r="I47" s="76" t="s">
        <v>112</v>
      </c>
      <c r="J47" s="76"/>
      <c r="K47" s="76"/>
      <c r="L47" s="76"/>
      <c r="M47" s="147"/>
      <c r="N47" s="147"/>
      <c r="O47" s="147"/>
      <c r="P47" s="147"/>
      <c r="Q47" s="147"/>
      <c r="R47" s="147"/>
      <c r="S47" s="147"/>
      <c r="T47" s="147"/>
      <c r="U47" s="147"/>
      <c r="V47" s="147"/>
      <c r="W47" s="147"/>
      <c r="X47" s="147"/>
      <c r="Y47" s="147"/>
    </row>
    <row r="48" spans="1:31">
      <c r="A48" s="69"/>
      <c r="C48" s="76"/>
      <c r="D48" s="76"/>
      <c r="E48" s="76"/>
      <c r="F48" s="76"/>
      <c r="G48" s="76"/>
      <c r="H48" s="76"/>
      <c r="I48" s="76" t="s">
        <v>113</v>
      </c>
      <c r="J48" s="76"/>
      <c r="K48" s="76"/>
      <c r="L48" s="76"/>
      <c r="M48" s="147"/>
      <c r="N48" s="147"/>
      <c r="O48" s="147"/>
      <c r="P48" s="147"/>
      <c r="Q48" s="147"/>
      <c r="R48" s="147"/>
      <c r="S48" s="147"/>
      <c r="T48" s="147"/>
      <c r="U48" s="147"/>
      <c r="V48" s="147"/>
      <c r="W48" s="147"/>
      <c r="X48" s="147"/>
      <c r="Y48" s="147"/>
    </row>
    <row r="49" spans="1:25">
      <c r="A49" s="69"/>
      <c r="C49" s="76"/>
      <c r="D49" s="76"/>
      <c r="E49" s="76"/>
      <c r="F49" s="76"/>
      <c r="G49" s="76"/>
      <c r="H49" s="76"/>
      <c r="I49" s="76"/>
      <c r="J49" s="76"/>
      <c r="K49" s="76"/>
      <c r="L49" s="76"/>
      <c r="M49" s="78"/>
      <c r="N49" s="78"/>
      <c r="O49" s="78"/>
      <c r="P49" s="78"/>
      <c r="Q49" s="78"/>
      <c r="R49" s="78"/>
      <c r="S49" s="78"/>
      <c r="T49" s="78"/>
      <c r="U49" s="78"/>
      <c r="V49" s="78"/>
      <c r="W49" s="78"/>
      <c r="X49" s="78"/>
      <c r="Y49" s="78"/>
    </row>
    <row r="50" spans="1:25">
      <c r="A50" s="69"/>
      <c r="C50" s="76" t="s">
        <v>111</v>
      </c>
      <c r="D50" s="77"/>
      <c r="E50" s="77"/>
      <c r="F50" s="77"/>
      <c r="G50" s="77"/>
      <c r="H50" s="77"/>
      <c r="I50" s="76" t="s">
        <v>108</v>
      </c>
      <c r="J50" s="76"/>
      <c r="K50" s="76"/>
      <c r="L50" s="76"/>
      <c r="M50" s="147"/>
      <c r="N50" s="147"/>
      <c r="O50" s="147"/>
      <c r="P50" s="147"/>
      <c r="Q50" s="147"/>
      <c r="R50" s="147"/>
      <c r="S50" s="147"/>
      <c r="T50" s="147"/>
      <c r="U50" s="147"/>
      <c r="V50" s="147"/>
      <c r="W50" s="147"/>
      <c r="X50" s="147"/>
      <c r="Y50" s="147"/>
    </row>
    <row r="51" spans="1:25">
      <c r="A51" s="69"/>
      <c r="C51" s="76"/>
      <c r="D51" s="77"/>
      <c r="E51" s="77"/>
      <c r="F51" s="77"/>
      <c r="G51" s="77"/>
      <c r="H51" s="77"/>
      <c r="I51" s="76" t="s">
        <v>118</v>
      </c>
      <c r="J51" s="76"/>
      <c r="K51" s="76"/>
      <c r="L51" s="76"/>
      <c r="M51" s="147"/>
      <c r="N51" s="147"/>
      <c r="O51" s="147"/>
      <c r="P51" s="147"/>
      <c r="Q51" s="147"/>
      <c r="R51" s="147"/>
      <c r="S51" s="147"/>
      <c r="T51" s="147"/>
      <c r="U51" s="147"/>
      <c r="V51" s="147"/>
      <c r="W51" s="147"/>
      <c r="X51" s="147"/>
      <c r="Y51" s="147"/>
    </row>
    <row r="52" spans="1:25">
      <c r="A52" s="69"/>
      <c r="C52" s="76"/>
      <c r="D52" s="77"/>
      <c r="E52" s="77"/>
      <c r="F52" s="77"/>
      <c r="G52" s="77"/>
      <c r="H52" s="77"/>
      <c r="I52" s="76" t="s">
        <v>109</v>
      </c>
      <c r="J52" s="76"/>
      <c r="K52" s="76"/>
      <c r="L52" s="76"/>
      <c r="M52" s="147"/>
      <c r="N52" s="147"/>
      <c r="O52" s="147"/>
      <c r="P52" s="147"/>
      <c r="Q52" s="147"/>
      <c r="R52" s="147"/>
      <c r="S52" s="147"/>
      <c r="T52" s="147"/>
      <c r="U52" s="147"/>
      <c r="V52" s="147"/>
      <c r="W52" s="147"/>
      <c r="X52" s="147"/>
      <c r="Y52" s="147"/>
    </row>
    <row r="53" spans="1:25">
      <c r="A53" s="69"/>
      <c r="C53" s="76"/>
      <c r="D53" s="77"/>
      <c r="E53" s="77"/>
      <c r="F53" s="77"/>
      <c r="G53" s="77"/>
      <c r="H53" s="77"/>
      <c r="I53" s="76" t="s">
        <v>112</v>
      </c>
      <c r="J53" s="76"/>
      <c r="K53" s="76"/>
      <c r="L53" s="76"/>
      <c r="M53" s="147"/>
      <c r="N53" s="147"/>
      <c r="O53" s="147"/>
      <c r="P53" s="147"/>
      <c r="Q53" s="147"/>
      <c r="R53" s="147"/>
      <c r="S53" s="147"/>
      <c r="T53" s="147"/>
      <c r="U53" s="147"/>
      <c r="V53" s="147"/>
      <c r="W53" s="147"/>
      <c r="X53" s="147"/>
      <c r="Y53" s="147"/>
    </row>
    <row r="54" spans="1:25">
      <c r="A54" s="69"/>
      <c r="C54" s="76"/>
      <c r="D54" s="84"/>
      <c r="E54" s="84"/>
      <c r="F54" s="84"/>
      <c r="G54" s="77"/>
      <c r="H54" s="77"/>
      <c r="I54" s="76" t="s">
        <v>113</v>
      </c>
      <c r="J54" s="76"/>
      <c r="K54" s="76"/>
      <c r="L54" s="76"/>
      <c r="M54" s="147"/>
      <c r="N54" s="147"/>
      <c r="O54" s="147"/>
      <c r="P54" s="147"/>
      <c r="Q54" s="147"/>
      <c r="R54" s="147"/>
      <c r="S54" s="147"/>
      <c r="T54" s="147"/>
      <c r="U54" s="147"/>
      <c r="V54" s="147"/>
      <c r="W54" s="147"/>
      <c r="X54" s="147"/>
      <c r="Y54" s="147"/>
    </row>
  </sheetData>
  <sheetProtection algorithmName="SHA-512" hashValue="CsVCjgomo2RXzu9qoLIaCaSN30IagncGDBk77u/Hars5AyMW1OoR2H6IISVRwQ3JgWEP+hCvfCvKRIejdDLSqg==" saltValue="D37WV1AjBW+grIlcpN4bhQ==" spinCount="100000" sheet="1" formatCells="0" formatColumns="0" formatRows="0"/>
  <mergeCells count="43">
    <mergeCell ref="O10:Q10"/>
    <mergeCell ref="S10:AB10"/>
    <mergeCell ref="M44:Y44"/>
    <mergeCell ref="P2:V2"/>
    <mergeCell ref="W2:AB2"/>
    <mergeCell ref="B6:M6"/>
    <mergeCell ref="B7:M7"/>
    <mergeCell ref="O11:Q11"/>
    <mergeCell ref="S11:AB11"/>
    <mergeCell ref="O12:Q12"/>
    <mergeCell ref="S12:AB12"/>
    <mergeCell ref="O13:Q13"/>
    <mergeCell ref="S13:AB13"/>
    <mergeCell ref="B20:AB20"/>
    <mergeCell ref="B22:AB22"/>
    <mergeCell ref="B16:AB16"/>
    <mergeCell ref="M54:Y54"/>
    <mergeCell ref="C38:AB38"/>
    <mergeCell ref="C39:AB39"/>
    <mergeCell ref="C40:AB40"/>
    <mergeCell ref="M48:Y48"/>
    <mergeCell ref="M51:Y51"/>
    <mergeCell ref="M52:Y52"/>
    <mergeCell ref="M46:Y46"/>
    <mergeCell ref="M50:Y50"/>
    <mergeCell ref="M47:Y47"/>
    <mergeCell ref="M45:Y45"/>
    <mergeCell ref="C41:AB41"/>
    <mergeCell ref="B17:AB17"/>
    <mergeCell ref="F32:AB32"/>
    <mergeCell ref="F33:AB33"/>
    <mergeCell ref="M53:Y53"/>
    <mergeCell ref="B19:AB19"/>
    <mergeCell ref="B18:AB18"/>
    <mergeCell ref="F28:AB28"/>
    <mergeCell ref="F25:AB25"/>
    <mergeCell ref="F26:AB26"/>
    <mergeCell ref="F27:AB27"/>
    <mergeCell ref="F34:AB34"/>
    <mergeCell ref="F35:AB35"/>
    <mergeCell ref="F29:AB29"/>
    <mergeCell ref="F30:AB30"/>
    <mergeCell ref="F31:AB31"/>
  </mergeCells>
  <phoneticPr fontId="3"/>
  <dataValidations count="5">
    <dataValidation type="whole" allowBlank="1" showInputMessage="1" showErrorMessage="1" sqref="AA4" xr:uid="{50753C0B-7C06-4418-B283-D3EEC60E2BFC}">
      <formula1>1</formula1>
      <formula2>31</formula2>
    </dataValidation>
    <dataValidation type="whole" allowBlank="1" showInputMessage="1" showErrorMessage="1" sqref="Y4" xr:uid="{01DC19C9-C3AA-4CCA-B728-15ACC79643F5}">
      <formula1>1</formula1>
      <formula2>12</formula2>
    </dataValidation>
    <dataValidation allowBlank="1" showInputMessage="1" showErrorMessage="1" prompt="本応募に関する協会からの連絡は、こちら宛に行います。" sqref="M47:Y48 M53:Y54" xr:uid="{5D41FDB6-E7AF-48AA-AC1C-A5F095610FBB}"/>
    <dataValidation allowBlank="1" showInputMessage="1" showErrorMessage="1" promptTitle="代表者の役職名" prompt="代表取締役社長等、法人の代表者の役職名を記入ください。" sqref="S12:AB12" xr:uid="{E23C722C-6898-4612-9130-187411564048}"/>
    <dataValidation allowBlank="1" showInputMessage="1" showErrorMessage="1" promptTitle="代表者の氏名" prompt="法人の代表者の氏名を記載ください。" sqref="S13:AB13" xr:uid="{21DD9503-7A5A-49FD-954B-B3A53687D72C}"/>
  </dataValidations>
  <printOptions horizontalCentered="1"/>
  <pageMargins left="0.70866141732283472" right="0.70866141732283472" top="0.74803149606299213" bottom="0.55118110236220474" header="0.31496062992125984" footer="0.31496062992125984"/>
  <pageSetup paperSize="9" scale="84" orientation="portrait" r:id="rId1"/>
  <headerFooter>
    <oddFooter>&amp;L&amp;8&amp;A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4</xdr:col>
                    <xdr:colOff>44450</xdr:colOff>
                    <xdr:row>27</xdr:row>
                    <xdr:rowOff>25400</xdr:rowOff>
                  </from>
                  <to>
                    <xdr:col>4</xdr:col>
                    <xdr:colOff>222250</xdr:colOff>
                    <xdr:row>27</xdr:row>
                    <xdr:rowOff>222250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4</xdr:col>
                    <xdr:colOff>44450</xdr:colOff>
                    <xdr:row>28</xdr:row>
                    <xdr:rowOff>25400</xdr:rowOff>
                  </from>
                  <to>
                    <xdr:col>4</xdr:col>
                    <xdr:colOff>222250</xdr:colOff>
                    <xdr:row>28</xdr:row>
                    <xdr:rowOff>222250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4</xdr:col>
                    <xdr:colOff>44450</xdr:colOff>
                    <xdr:row>29</xdr:row>
                    <xdr:rowOff>25400</xdr:rowOff>
                  </from>
                  <to>
                    <xdr:col>4</xdr:col>
                    <xdr:colOff>222250</xdr:colOff>
                    <xdr:row>29</xdr:row>
                    <xdr:rowOff>222250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4</xdr:col>
                    <xdr:colOff>44450</xdr:colOff>
                    <xdr:row>30</xdr:row>
                    <xdr:rowOff>25400</xdr:rowOff>
                  </from>
                  <to>
                    <xdr:col>4</xdr:col>
                    <xdr:colOff>222250</xdr:colOff>
                    <xdr:row>30</xdr:row>
                    <xdr:rowOff>222250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4</xdr:col>
                    <xdr:colOff>44450</xdr:colOff>
                    <xdr:row>31</xdr:row>
                    <xdr:rowOff>25400</xdr:rowOff>
                  </from>
                  <to>
                    <xdr:col>4</xdr:col>
                    <xdr:colOff>222250</xdr:colOff>
                    <xdr:row>31</xdr:row>
                    <xdr:rowOff>222250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4</xdr:col>
                    <xdr:colOff>44450</xdr:colOff>
                    <xdr:row>32</xdr:row>
                    <xdr:rowOff>25400</xdr:rowOff>
                  </from>
                  <to>
                    <xdr:col>4</xdr:col>
                    <xdr:colOff>222250</xdr:colOff>
                    <xdr:row>32</xdr:row>
                    <xdr:rowOff>222250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4</xdr:col>
                    <xdr:colOff>44450</xdr:colOff>
                    <xdr:row>33</xdr:row>
                    <xdr:rowOff>25400</xdr:rowOff>
                  </from>
                  <to>
                    <xdr:col>4</xdr:col>
                    <xdr:colOff>222250</xdr:colOff>
                    <xdr:row>33</xdr:row>
                    <xdr:rowOff>222250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4</xdr:col>
                    <xdr:colOff>44450</xdr:colOff>
                    <xdr:row>34</xdr:row>
                    <xdr:rowOff>25400</xdr:rowOff>
                  </from>
                  <to>
                    <xdr:col>4</xdr:col>
                    <xdr:colOff>222250</xdr:colOff>
                    <xdr:row>34</xdr:row>
                    <xdr:rowOff>222250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4</xdr:col>
                    <xdr:colOff>44450</xdr:colOff>
                    <xdr:row>24</xdr:row>
                    <xdr:rowOff>25400</xdr:rowOff>
                  </from>
                  <to>
                    <xdr:col>4</xdr:col>
                    <xdr:colOff>222250</xdr:colOff>
                    <xdr:row>24</xdr:row>
                    <xdr:rowOff>222250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4</xdr:col>
                    <xdr:colOff>44450</xdr:colOff>
                    <xdr:row>25</xdr:row>
                    <xdr:rowOff>25400</xdr:rowOff>
                  </from>
                  <to>
                    <xdr:col>4</xdr:col>
                    <xdr:colOff>222250</xdr:colOff>
                    <xdr:row>25</xdr:row>
                    <xdr:rowOff>222250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4</xdr:col>
                    <xdr:colOff>44450</xdr:colOff>
                    <xdr:row>26</xdr:row>
                    <xdr:rowOff>25400</xdr:rowOff>
                  </from>
                  <to>
                    <xdr:col>4</xdr:col>
                    <xdr:colOff>222250</xdr:colOff>
                    <xdr:row>26</xdr:row>
                    <xdr:rowOff>222250</xdr:rowOff>
                  </to>
                </anchor>
              </controlPr>
            </control>
          </mc:Choice>
        </mc:AlternateContent>
        <mc:AlternateContent xmlns:mc="http://schemas.openxmlformats.org/markup-compatibility/2006">
          <mc:Choice Requires="x14">
            <control shapeId="28687" r:id="rId15" name="Option Button 15">
              <controlPr defaultSize="0" autoFill="0" autoLine="0" autoPict="0">
                <anchor moveWithCells="1">
                  <from>
                    <xdr:col>10</xdr:col>
                    <xdr:colOff>228600</xdr:colOff>
                    <xdr:row>21</xdr:row>
                    <xdr:rowOff>101600</xdr:rowOff>
                  </from>
                  <to>
                    <xdr:col>11</xdr:col>
                    <xdr:colOff>228600</xdr:colOff>
                    <xdr:row>23</xdr:row>
                    <xdr:rowOff>57150</xdr:rowOff>
                  </to>
                </anchor>
              </controlPr>
            </control>
          </mc:Choice>
        </mc:AlternateContent>
        <mc:AlternateContent xmlns:mc="http://schemas.openxmlformats.org/markup-compatibility/2006">
          <mc:Choice Requires="x14">
            <control shapeId="28688" r:id="rId16" name="Option Button 16">
              <controlPr defaultSize="0" autoFill="0" autoLine="0" autoPict="0">
                <anchor moveWithCells="1">
                  <from>
                    <xdr:col>11</xdr:col>
                    <xdr:colOff>0</xdr:colOff>
                    <xdr:row>22</xdr:row>
                    <xdr:rowOff>158750</xdr:rowOff>
                  </from>
                  <to>
                    <xdr:col>12</xdr:col>
                    <xdr:colOff>25400</xdr:colOff>
                    <xdr:row>24</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488EC-8ADB-4574-B717-23CD99C49AEC}">
  <sheetPr>
    <pageSetUpPr fitToPage="1"/>
  </sheetPr>
  <dimension ref="A1:AT81"/>
  <sheetViews>
    <sheetView zoomScaleNormal="100" workbookViewId="0"/>
  </sheetViews>
  <sheetFormatPr defaultColWidth="3.08203125" defaultRowHeight="15"/>
  <cols>
    <col min="1" max="26" width="3.08203125" style="6"/>
    <col min="27" max="27" width="3.08203125" style="15" customWidth="1"/>
    <col min="28" max="28" width="3.08203125" style="15" hidden="1" customWidth="1"/>
    <col min="29" max="29" width="8.08203125" style="15" hidden="1" customWidth="1"/>
    <col min="30" max="31" width="3.08203125" style="15" hidden="1" customWidth="1"/>
    <col min="32" max="37" width="3.08203125" style="6" hidden="1" customWidth="1"/>
    <col min="38" max="40" width="3.08203125" style="6" customWidth="1"/>
    <col min="41" max="16384" width="3.08203125" style="6"/>
  </cols>
  <sheetData>
    <row r="1" spans="1:46">
      <c r="AA1" s="6"/>
      <c r="AB1" s="6"/>
    </row>
    <row r="2" spans="1:46">
      <c r="A2" s="253" t="s">
        <v>216</v>
      </c>
      <c r="B2" s="253"/>
      <c r="C2" s="253"/>
      <c r="D2" s="253"/>
      <c r="E2" s="253"/>
      <c r="F2" s="253"/>
      <c r="G2" s="253"/>
      <c r="H2" s="253"/>
      <c r="I2" s="253"/>
      <c r="J2" s="253"/>
      <c r="K2" s="253"/>
      <c r="L2" s="253"/>
      <c r="M2" s="253"/>
      <c r="N2" s="253"/>
      <c r="O2" s="253"/>
      <c r="P2" s="253"/>
      <c r="Q2" s="253"/>
      <c r="R2" s="253"/>
      <c r="S2" s="253"/>
      <c r="T2" s="253"/>
      <c r="U2" s="253"/>
      <c r="V2" s="253"/>
      <c r="W2" s="253"/>
      <c r="X2" s="253"/>
      <c r="Y2" s="253"/>
    </row>
    <row r="3" spans="1:46">
      <c r="A3" s="217"/>
      <c r="B3" s="217"/>
      <c r="C3" s="217"/>
      <c r="D3" s="217"/>
      <c r="E3" s="217"/>
      <c r="F3" s="217"/>
      <c r="G3" s="217"/>
      <c r="H3" s="217"/>
      <c r="I3" s="217"/>
      <c r="J3" s="217"/>
      <c r="K3" s="217"/>
      <c r="L3" s="217"/>
      <c r="M3" s="217"/>
      <c r="N3" s="217"/>
      <c r="O3" s="217"/>
      <c r="P3" s="217"/>
      <c r="Q3" s="217"/>
      <c r="R3" s="217"/>
      <c r="S3" s="217"/>
      <c r="T3" s="217"/>
      <c r="U3" s="217"/>
      <c r="V3" s="217"/>
      <c r="W3" s="217"/>
      <c r="X3" s="217"/>
      <c r="Y3" s="217"/>
    </row>
    <row r="4" spans="1:46" s="15" customFormat="1" ht="32" customHeight="1">
      <c r="A4" s="199" t="s">
        <v>31</v>
      </c>
      <c r="B4" s="199"/>
      <c r="C4" s="199"/>
      <c r="D4" s="199"/>
      <c r="E4" s="257" t="str">
        <f>IF(応募申請書!S11="","",応募申請書!S11)</f>
        <v/>
      </c>
      <c r="F4" s="258"/>
      <c r="G4" s="258"/>
      <c r="H4" s="258"/>
      <c r="I4" s="258"/>
      <c r="J4" s="258"/>
      <c r="K4" s="258"/>
      <c r="L4" s="258"/>
      <c r="M4" s="258"/>
      <c r="N4" s="258"/>
      <c r="O4" s="258"/>
      <c r="P4" s="258"/>
      <c r="Q4" s="258"/>
      <c r="R4" s="258"/>
      <c r="S4" s="258"/>
      <c r="T4" s="258"/>
      <c r="U4" s="258"/>
      <c r="V4" s="258"/>
      <c r="W4" s="258"/>
      <c r="X4" s="258"/>
      <c r="Y4" s="259"/>
      <c r="Z4" s="6"/>
      <c r="AF4" s="6"/>
      <c r="AG4" s="6"/>
      <c r="AH4" s="6"/>
      <c r="AI4" s="6"/>
      <c r="AJ4" s="6"/>
      <c r="AK4" s="6"/>
      <c r="AL4" s="6"/>
      <c r="AM4" s="6"/>
      <c r="AN4" s="6"/>
      <c r="AO4" s="6"/>
      <c r="AP4" s="6"/>
      <c r="AQ4" s="6"/>
      <c r="AR4" s="6"/>
      <c r="AS4" s="6"/>
      <c r="AT4" s="6"/>
    </row>
    <row r="5" spans="1:46" s="15" customFormat="1">
      <c r="A5" s="91"/>
      <c r="B5" s="91"/>
      <c r="C5" s="91"/>
      <c r="D5" s="91"/>
      <c r="E5" s="92"/>
      <c r="F5" s="92"/>
      <c r="G5" s="92"/>
      <c r="H5" s="92"/>
      <c r="I5" s="92"/>
      <c r="J5" s="92"/>
      <c r="K5" s="92"/>
      <c r="L5" s="92"/>
      <c r="M5" s="92"/>
      <c r="N5" s="92"/>
      <c r="O5" s="92"/>
      <c r="P5" s="92"/>
      <c r="Q5" s="92"/>
      <c r="R5" s="92"/>
      <c r="S5" s="92"/>
      <c r="T5" s="92"/>
      <c r="U5" s="92"/>
      <c r="V5" s="92"/>
      <c r="W5" s="92"/>
      <c r="X5" s="92"/>
      <c r="Y5" s="92"/>
      <c r="Z5" s="6"/>
      <c r="AF5" s="6"/>
      <c r="AG5" s="6"/>
      <c r="AH5" s="6"/>
      <c r="AI5" s="6"/>
      <c r="AJ5" s="6"/>
      <c r="AK5" s="6"/>
      <c r="AL5" s="6"/>
      <c r="AM5" s="6"/>
      <c r="AN5" s="6"/>
      <c r="AO5" s="6"/>
      <c r="AP5" s="6"/>
      <c r="AQ5" s="6"/>
      <c r="AR5" s="6"/>
      <c r="AS5" s="6"/>
      <c r="AT5" s="6"/>
    </row>
    <row r="6" spans="1:46">
      <c r="A6" s="92" t="s">
        <v>55</v>
      </c>
      <c r="B6" s="92"/>
      <c r="C6" s="92"/>
      <c r="D6" s="92"/>
      <c r="E6" s="92"/>
      <c r="F6" s="92"/>
      <c r="G6" s="92"/>
      <c r="H6" s="92"/>
      <c r="I6" s="92"/>
      <c r="J6" s="92"/>
      <c r="K6" s="92"/>
      <c r="L6" s="92"/>
      <c r="M6" s="92"/>
      <c r="N6" s="92"/>
      <c r="O6" s="92"/>
      <c r="P6" s="92"/>
      <c r="Q6" s="92"/>
      <c r="R6" s="92"/>
      <c r="S6" s="92"/>
      <c r="T6" s="92"/>
      <c r="U6" s="92"/>
      <c r="V6" s="92"/>
      <c r="W6" s="92"/>
      <c r="X6" s="92"/>
      <c r="Y6" s="92"/>
    </row>
    <row r="7" spans="1:46">
      <c r="A7" s="92"/>
      <c r="B7" s="244" t="str">
        <f>"応募にあたり、"&amp;table!Q3&amp;"二酸化炭素排出抑制対策事業費等補助金（工場・事業場における先導的な脱炭素化取組推進事業（SHIFT事業)）企業間連携先進モデル支援交付規程（以下「交付規程」とします。）第3条第4項に規定する補助事業実施に係る責について確認し、チェックボックスに✓を入れてください。"</f>
        <v>応募にあたり、令和6年度二酸化炭素排出抑制対策事業費等補助金（工場・事業場における先導的な脱炭素化取組推進事業（SHIFT事業)）企業間連携先進モデル支援交付規程（以下「交付規程」とします。）第3条第4項に規定する補助事業実施に係る責について確認し、チェックボックスに✓を入れてください。</v>
      </c>
      <c r="C7" s="245"/>
      <c r="D7" s="245"/>
      <c r="E7" s="245"/>
      <c r="F7" s="245"/>
      <c r="G7" s="245"/>
      <c r="H7" s="245"/>
      <c r="I7" s="245"/>
      <c r="J7" s="245"/>
      <c r="K7" s="245"/>
      <c r="L7" s="245"/>
      <c r="M7" s="245"/>
      <c r="N7" s="245"/>
      <c r="O7" s="245"/>
      <c r="P7" s="245"/>
      <c r="Q7" s="245"/>
      <c r="R7" s="245"/>
      <c r="S7" s="245"/>
      <c r="T7" s="245"/>
      <c r="U7" s="245"/>
      <c r="V7" s="245"/>
      <c r="W7" s="245"/>
      <c r="X7" s="245"/>
      <c r="Y7" s="246"/>
    </row>
    <row r="8" spans="1:46">
      <c r="A8" s="92"/>
      <c r="B8" s="247"/>
      <c r="C8" s="248"/>
      <c r="D8" s="248"/>
      <c r="E8" s="248"/>
      <c r="F8" s="248"/>
      <c r="G8" s="248"/>
      <c r="H8" s="248"/>
      <c r="I8" s="248"/>
      <c r="J8" s="248"/>
      <c r="K8" s="248"/>
      <c r="L8" s="248"/>
      <c r="M8" s="248"/>
      <c r="N8" s="248"/>
      <c r="O8" s="248"/>
      <c r="P8" s="248"/>
      <c r="Q8" s="248"/>
      <c r="R8" s="248"/>
      <c r="S8" s="248"/>
      <c r="T8" s="248"/>
      <c r="U8" s="248"/>
      <c r="V8" s="248"/>
      <c r="W8" s="248"/>
      <c r="X8" s="248"/>
      <c r="Y8" s="249"/>
    </row>
    <row r="9" spans="1:46">
      <c r="A9" s="92"/>
      <c r="B9" s="247"/>
      <c r="C9" s="248"/>
      <c r="D9" s="248"/>
      <c r="E9" s="248"/>
      <c r="F9" s="248"/>
      <c r="G9" s="248"/>
      <c r="H9" s="248"/>
      <c r="I9" s="248"/>
      <c r="J9" s="248"/>
      <c r="K9" s="248"/>
      <c r="L9" s="248"/>
      <c r="M9" s="248"/>
      <c r="N9" s="248"/>
      <c r="O9" s="248"/>
      <c r="P9" s="248"/>
      <c r="Q9" s="248"/>
      <c r="R9" s="248"/>
      <c r="S9" s="248"/>
      <c r="T9" s="248"/>
      <c r="U9" s="248"/>
      <c r="V9" s="248"/>
      <c r="W9" s="248"/>
      <c r="X9" s="248"/>
      <c r="Y9" s="249"/>
    </row>
    <row r="10" spans="1:46">
      <c r="A10" s="92"/>
      <c r="B10" s="247"/>
      <c r="C10" s="248"/>
      <c r="D10" s="248"/>
      <c r="E10" s="248"/>
      <c r="F10" s="248"/>
      <c r="G10" s="248"/>
      <c r="H10" s="248"/>
      <c r="I10" s="248"/>
      <c r="J10" s="248"/>
      <c r="K10" s="248"/>
      <c r="L10" s="248"/>
      <c r="M10" s="248"/>
      <c r="N10" s="248"/>
      <c r="O10" s="248"/>
      <c r="P10" s="248"/>
      <c r="Q10" s="248"/>
      <c r="R10" s="248"/>
      <c r="S10" s="248"/>
      <c r="T10" s="248"/>
      <c r="U10" s="248"/>
      <c r="V10" s="248"/>
      <c r="W10" s="248"/>
      <c r="X10" s="248"/>
      <c r="Y10" s="249"/>
    </row>
    <row r="11" spans="1:46">
      <c r="A11" s="92"/>
      <c r="B11" s="250"/>
      <c r="C11" s="251"/>
      <c r="D11" s="251"/>
      <c r="E11" s="251"/>
      <c r="F11" s="251"/>
      <c r="G11" s="251"/>
      <c r="H11" s="251"/>
      <c r="I11" s="251"/>
      <c r="J11" s="251"/>
      <c r="K11" s="251"/>
      <c r="L11" s="251"/>
      <c r="M11" s="251"/>
      <c r="N11" s="251"/>
      <c r="O11" s="251"/>
      <c r="P11" s="251"/>
      <c r="Q11" s="251"/>
      <c r="R11" s="251"/>
      <c r="S11" s="251"/>
      <c r="T11" s="251"/>
      <c r="U11" s="251"/>
      <c r="V11" s="251"/>
      <c r="W11" s="251"/>
      <c r="X11" s="251"/>
      <c r="Y11" s="252"/>
    </row>
    <row r="12" spans="1:46">
      <c r="A12" s="92"/>
      <c r="B12" s="92"/>
      <c r="C12" s="92"/>
      <c r="D12" s="92"/>
      <c r="E12" s="92"/>
      <c r="F12" s="92"/>
      <c r="G12" s="92"/>
      <c r="H12" s="92"/>
      <c r="I12" s="92"/>
      <c r="J12" s="92"/>
      <c r="K12" s="92"/>
      <c r="L12" s="92"/>
      <c r="M12" s="92"/>
      <c r="N12" s="92"/>
      <c r="O12" s="92"/>
      <c r="P12" s="92"/>
      <c r="Q12" s="92"/>
      <c r="R12" s="92"/>
      <c r="S12" s="92"/>
      <c r="T12" s="92"/>
      <c r="U12" s="92"/>
      <c r="V12" s="92"/>
      <c r="W12" s="92"/>
      <c r="X12" s="92"/>
      <c r="Y12" s="92"/>
    </row>
    <row r="13" spans="1:46">
      <c r="A13" s="92"/>
      <c r="B13" s="244" t="s">
        <v>171</v>
      </c>
      <c r="C13" s="245"/>
      <c r="D13" s="245"/>
      <c r="E13" s="245"/>
      <c r="F13" s="245"/>
      <c r="G13" s="245"/>
      <c r="H13" s="245"/>
      <c r="I13" s="245"/>
      <c r="J13" s="245"/>
      <c r="K13" s="245"/>
      <c r="L13" s="245"/>
      <c r="M13" s="245"/>
      <c r="N13" s="245"/>
      <c r="O13" s="245"/>
      <c r="P13" s="245"/>
      <c r="Q13" s="245"/>
      <c r="R13" s="245"/>
      <c r="S13" s="245"/>
      <c r="T13" s="245"/>
      <c r="U13" s="245"/>
      <c r="V13" s="245"/>
      <c r="W13" s="245"/>
      <c r="X13" s="245"/>
      <c r="Y13" s="246"/>
    </row>
    <row r="14" spans="1:46">
      <c r="A14" s="92"/>
      <c r="B14" s="247"/>
      <c r="C14" s="248"/>
      <c r="D14" s="248"/>
      <c r="E14" s="248"/>
      <c r="F14" s="248"/>
      <c r="G14" s="248"/>
      <c r="H14" s="248"/>
      <c r="I14" s="248"/>
      <c r="J14" s="248"/>
      <c r="K14" s="248"/>
      <c r="L14" s="248"/>
      <c r="M14" s="248"/>
      <c r="N14" s="248"/>
      <c r="O14" s="248"/>
      <c r="P14" s="248"/>
      <c r="Q14" s="248"/>
      <c r="R14" s="248"/>
      <c r="S14" s="248"/>
      <c r="T14" s="248"/>
      <c r="U14" s="248"/>
      <c r="V14" s="248"/>
      <c r="W14" s="248"/>
      <c r="X14" s="248"/>
      <c r="Y14" s="249"/>
    </row>
    <row r="15" spans="1:46">
      <c r="A15" s="92"/>
      <c r="B15" s="247"/>
      <c r="C15" s="248"/>
      <c r="D15" s="248"/>
      <c r="E15" s="248"/>
      <c r="F15" s="248"/>
      <c r="G15" s="248"/>
      <c r="H15" s="248"/>
      <c r="I15" s="248"/>
      <c r="J15" s="248"/>
      <c r="K15" s="248"/>
      <c r="L15" s="248"/>
      <c r="M15" s="248"/>
      <c r="N15" s="248"/>
      <c r="O15" s="248"/>
      <c r="P15" s="248"/>
      <c r="Q15" s="248"/>
      <c r="R15" s="248"/>
      <c r="S15" s="248"/>
      <c r="T15" s="248"/>
      <c r="U15" s="248"/>
      <c r="V15" s="248"/>
      <c r="W15" s="248"/>
      <c r="X15" s="248"/>
      <c r="Y15" s="249"/>
    </row>
    <row r="16" spans="1:46">
      <c r="A16" s="92"/>
      <c r="B16" s="247"/>
      <c r="C16" s="248"/>
      <c r="D16" s="248"/>
      <c r="E16" s="248"/>
      <c r="F16" s="248"/>
      <c r="G16" s="248"/>
      <c r="H16" s="248"/>
      <c r="I16" s="248"/>
      <c r="J16" s="248"/>
      <c r="K16" s="248"/>
      <c r="L16" s="248"/>
      <c r="M16" s="248"/>
      <c r="N16" s="248"/>
      <c r="O16" s="248"/>
      <c r="P16" s="248"/>
      <c r="Q16" s="248"/>
      <c r="R16" s="248"/>
      <c r="S16" s="248"/>
      <c r="T16" s="248"/>
      <c r="U16" s="248"/>
      <c r="V16" s="248"/>
      <c r="W16" s="248"/>
      <c r="X16" s="248"/>
      <c r="Y16" s="249"/>
    </row>
    <row r="17" spans="1:46">
      <c r="A17" s="92"/>
      <c r="B17" s="250"/>
      <c r="C17" s="251"/>
      <c r="D17" s="251"/>
      <c r="E17" s="251"/>
      <c r="F17" s="251"/>
      <c r="G17" s="251"/>
      <c r="H17" s="251"/>
      <c r="I17" s="251"/>
      <c r="J17" s="251"/>
      <c r="K17" s="251"/>
      <c r="L17" s="251"/>
      <c r="M17" s="251"/>
      <c r="N17" s="251"/>
      <c r="O17" s="251"/>
      <c r="P17" s="251"/>
      <c r="Q17" s="251"/>
      <c r="R17" s="251"/>
      <c r="S17" s="251"/>
      <c r="T17" s="251"/>
      <c r="U17" s="251"/>
      <c r="V17" s="251"/>
      <c r="W17" s="251"/>
      <c r="X17" s="251"/>
      <c r="Y17" s="252"/>
    </row>
    <row r="18" spans="1:46" s="15" customFormat="1">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6"/>
      <c r="AF18" s="6"/>
      <c r="AG18" s="6"/>
      <c r="AH18" s="6"/>
      <c r="AI18" s="6"/>
      <c r="AJ18" s="6"/>
      <c r="AK18" s="6"/>
      <c r="AL18" s="6"/>
      <c r="AM18" s="6"/>
      <c r="AN18" s="6"/>
      <c r="AO18" s="6"/>
      <c r="AP18" s="6"/>
      <c r="AQ18" s="6"/>
      <c r="AR18" s="6"/>
      <c r="AS18" s="6"/>
      <c r="AT18" s="6"/>
    </row>
    <row r="19" spans="1:46" s="15" customFormat="1">
      <c r="A19" s="6"/>
      <c r="B19" s="6"/>
      <c r="C19" s="254"/>
      <c r="D19" s="255"/>
      <c r="E19" s="256" t="s">
        <v>149</v>
      </c>
      <c r="F19" s="256"/>
      <c r="G19" s="256"/>
      <c r="H19" s="256"/>
      <c r="I19" s="256"/>
      <c r="J19" s="256"/>
      <c r="K19" s="256"/>
      <c r="L19" s="256"/>
      <c r="M19" s="256"/>
      <c r="N19" s="256"/>
      <c r="O19" s="256"/>
      <c r="P19" s="256"/>
      <c r="Q19" s="256"/>
      <c r="R19" s="256"/>
      <c r="S19" s="256"/>
      <c r="T19" s="256"/>
      <c r="U19" s="256"/>
      <c r="V19" s="256"/>
      <c r="W19" s="256"/>
      <c r="X19" s="256"/>
      <c r="Y19" s="256"/>
      <c r="Z19" s="6"/>
      <c r="AC19" s="183"/>
      <c r="AD19" s="184"/>
      <c r="AE19" s="185"/>
      <c r="AF19" s="93"/>
      <c r="AG19" s="94"/>
      <c r="AH19" s="94"/>
      <c r="AI19" s="94"/>
      <c r="AJ19" s="94"/>
      <c r="AK19" s="94"/>
      <c r="AL19" s="108"/>
      <c r="AM19" s="6"/>
      <c r="AN19" s="6"/>
      <c r="AO19" s="6"/>
      <c r="AP19" s="6"/>
      <c r="AQ19" s="6"/>
      <c r="AR19" s="6"/>
      <c r="AS19" s="6"/>
      <c r="AT19" s="6"/>
    </row>
    <row r="20" spans="1:46" s="15" customFormat="1">
      <c r="A20" s="6"/>
      <c r="B20" s="6"/>
      <c r="C20" s="91"/>
      <c r="D20" s="91"/>
      <c r="E20" s="91"/>
      <c r="F20" s="91"/>
      <c r="G20" s="91"/>
      <c r="H20" s="91"/>
      <c r="I20" s="91"/>
      <c r="J20" s="91"/>
      <c r="K20" s="91"/>
      <c r="L20" s="91"/>
      <c r="M20" s="91"/>
      <c r="N20" s="91"/>
      <c r="O20" s="91"/>
      <c r="P20" s="6"/>
      <c r="Q20" s="6"/>
      <c r="R20" s="6"/>
      <c r="S20" s="6"/>
      <c r="T20" s="6"/>
      <c r="U20" s="6"/>
      <c r="V20" s="6"/>
      <c r="W20" s="6"/>
      <c r="X20" s="6"/>
      <c r="Y20" s="6"/>
      <c r="Z20" s="6"/>
      <c r="AF20" s="6"/>
      <c r="AG20" s="6"/>
      <c r="AH20" s="6"/>
      <c r="AI20" s="6"/>
      <c r="AJ20" s="6"/>
      <c r="AK20" s="6"/>
      <c r="AL20" s="6"/>
      <c r="AM20" s="6"/>
      <c r="AN20" s="6"/>
      <c r="AO20" s="6"/>
      <c r="AP20" s="6"/>
      <c r="AQ20" s="6"/>
      <c r="AR20" s="6"/>
      <c r="AS20" s="6"/>
      <c r="AT20" s="6"/>
    </row>
    <row r="21" spans="1:46" s="15" customFormat="1">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6"/>
      <c r="AF21" s="6"/>
      <c r="AG21" s="6"/>
      <c r="AH21" s="6"/>
      <c r="AI21" s="6"/>
      <c r="AJ21" s="6"/>
      <c r="AK21" s="6"/>
      <c r="AL21" s="6"/>
      <c r="AM21" s="6"/>
      <c r="AN21" s="6"/>
      <c r="AO21" s="6"/>
      <c r="AP21" s="6"/>
      <c r="AQ21" s="6"/>
      <c r="AR21" s="6"/>
      <c r="AS21" s="6"/>
      <c r="AT21" s="6"/>
    </row>
    <row r="22" spans="1:46" s="15" customFormat="1" ht="15.75" customHeight="1">
      <c r="A22" s="216" t="s">
        <v>56</v>
      </c>
      <c r="B22" s="216"/>
      <c r="C22" s="216"/>
      <c r="D22" s="216"/>
      <c r="E22" s="216"/>
      <c r="F22" s="217"/>
      <c r="G22" s="217"/>
      <c r="H22" s="217"/>
      <c r="I22" s="217"/>
      <c r="J22" s="217"/>
      <c r="K22" s="217"/>
      <c r="L22" s="217"/>
      <c r="M22" s="217"/>
      <c r="N22" s="217"/>
      <c r="O22" s="217"/>
      <c r="P22" s="217"/>
      <c r="Q22" s="217"/>
      <c r="R22" s="217"/>
      <c r="S22" s="217"/>
      <c r="T22" s="217"/>
      <c r="U22" s="217"/>
      <c r="V22" s="217"/>
      <c r="W22" s="217"/>
      <c r="X22" s="217"/>
      <c r="Y22" s="217"/>
      <c r="Z22" s="6"/>
      <c r="AF22" s="6"/>
      <c r="AG22" s="6"/>
      <c r="AH22" s="6"/>
      <c r="AI22" s="6"/>
      <c r="AJ22" s="6"/>
      <c r="AK22" s="6"/>
      <c r="AL22" s="6"/>
      <c r="AM22" s="6"/>
      <c r="AN22" s="6"/>
      <c r="AO22" s="6"/>
      <c r="AP22" s="6"/>
      <c r="AQ22" s="6"/>
      <c r="AR22" s="6"/>
      <c r="AS22" s="6"/>
      <c r="AT22" s="6"/>
    </row>
    <row r="23" spans="1:46" s="15" customFormat="1" ht="15" customHeight="1">
      <c r="A23" s="204" t="s">
        <v>40</v>
      </c>
      <c r="B23" s="205"/>
      <c r="C23" s="205"/>
      <c r="D23" s="205"/>
      <c r="E23" s="206"/>
      <c r="F23" s="199" t="s">
        <v>1</v>
      </c>
      <c r="G23" s="199"/>
      <c r="H23" s="199"/>
      <c r="I23" s="199"/>
      <c r="J23" s="218" t="str">
        <f>IF(E4="","",E4)</f>
        <v/>
      </c>
      <c r="K23" s="218"/>
      <c r="L23" s="218"/>
      <c r="M23" s="218"/>
      <c r="N23" s="218"/>
      <c r="O23" s="218"/>
      <c r="P23" s="218"/>
      <c r="Q23" s="218"/>
      <c r="R23" s="218"/>
      <c r="S23" s="218"/>
      <c r="T23" s="218"/>
      <c r="U23" s="218"/>
      <c r="V23" s="218"/>
      <c r="W23" s="218"/>
      <c r="X23" s="218"/>
      <c r="Y23" s="218"/>
      <c r="Z23" s="6"/>
      <c r="AF23" s="6"/>
      <c r="AG23" s="6"/>
      <c r="AH23" s="6"/>
      <c r="AI23" s="6"/>
      <c r="AJ23" s="6"/>
      <c r="AK23" s="6"/>
      <c r="AL23" s="6"/>
      <c r="AM23" s="6"/>
      <c r="AN23" s="6"/>
      <c r="AO23" s="6"/>
      <c r="AP23" s="6"/>
      <c r="AQ23" s="6"/>
      <c r="AR23" s="6"/>
      <c r="AS23" s="6"/>
      <c r="AT23" s="6"/>
    </row>
    <row r="24" spans="1:46" s="15" customFormat="1" ht="15" customHeight="1">
      <c r="A24" s="207"/>
      <c r="B24" s="208"/>
      <c r="C24" s="208"/>
      <c r="D24" s="208"/>
      <c r="E24" s="209"/>
      <c r="F24" s="199"/>
      <c r="G24" s="199"/>
      <c r="H24" s="199"/>
      <c r="I24" s="199"/>
      <c r="J24" s="218"/>
      <c r="K24" s="218"/>
      <c r="L24" s="218"/>
      <c r="M24" s="218"/>
      <c r="N24" s="218"/>
      <c r="O24" s="218"/>
      <c r="P24" s="218"/>
      <c r="Q24" s="218"/>
      <c r="R24" s="218"/>
      <c r="S24" s="218"/>
      <c r="T24" s="218"/>
      <c r="U24" s="218"/>
      <c r="V24" s="218"/>
      <c r="W24" s="218"/>
      <c r="X24" s="218"/>
      <c r="Y24" s="218"/>
      <c r="Z24" s="6"/>
      <c r="AF24" s="6"/>
      <c r="AG24" s="6"/>
      <c r="AH24" s="6"/>
      <c r="AI24" s="6"/>
      <c r="AJ24" s="6"/>
      <c r="AK24" s="6"/>
      <c r="AL24" s="6"/>
      <c r="AM24" s="6"/>
      <c r="AN24" s="6"/>
      <c r="AO24" s="6"/>
      <c r="AP24" s="6"/>
      <c r="AQ24" s="6"/>
      <c r="AR24" s="6"/>
      <c r="AS24" s="6"/>
      <c r="AT24" s="6"/>
    </row>
    <row r="25" spans="1:46" s="15" customFormat="1" ht="15" customHeight="1">
      <c r="A25" s="207"/>
      <c r="B25" s="208"/>
      <c r="C25" s="208"/>
      <c r="D25" s="208"/>
      <c r="E25" s="209"/>
      <c r="F25" s="199" t="s">
        <v>2</v>
      </c>
      <c r="G25" s="199"/>
      <c r="H25" s="199"/>
      <c r="I25" s="199"/>
      <c r="J25" s="219" t="s">
        <v>3</v>
      </c>
      <c r="K25" s="220"/>
      <c r="L25" s="220"/>
      <c r="M25" s="220"/>
      <c r="N25" s="221"/>
      <c r="O25" s="96" t="s">
        <v>4</v>
      </c>
      <c r="P25" s="222"/>
      <c r="Q25" s="223"/>
      <c r="R25" s="223"/>
      <c r="S25" s="223"/>
      <c r="T25" s="223"/>
      <c r="U25" s="223"/>
      <c r="V25" s="223"/>
      <c r="W25" s="223"/>
      <c r="X25" s="223"/>
      <c r="Y25" s="224"/>
      <c r="Z25" s="6"/>
      <c r="AF25" s="6"/>
      <c r="AG25" s="6"/>
      <c r="AH25" s="6"/>
      <c r="AI25" s="6"/>
      <c r="AJ25" s="6"/>
      <c r="AK25" s="6"/>
      <c r="AL25" s="6"/>
      <c r="AM25" s="6"/>
      <c r="AN25" s="6"/>
      <c r="AO25" s="6"/>
      <c r="AP25" s="6"/>
      <c r="AQ25" s="6"/>
      <c r="AR25" s="6"/>
      <c r="AS25" s="6"/>
      <c r="AT25" s="6"/>
    </row>
    <row r="26" spans="1:46" s="15" customFormat="1" ht="15" customHeight="1">
      <c r="A26" s="207"/>
      <c r="B26" s="208"/>
      <c r="C26" s="208"/>
      <c r="D26" s="208"/>
      <c r="E26" s="209"/>
      <c r="F26" s="199"/>
      <c r="G26" s="199"/>
      <c r="H26" s="199"/>
      <c r="I26" s="199"/>
      <c r="J26" s="225" t="str">
        <f>IF(応募申請書!S10="","",応募申請書!S10)</f>
        <v/>
      </c>
      <c r="K26" s="226"/>
      <c r="L26" s="226"/>
      <c r="M26" s="226"/>
      <c r="N26" s="226"/>
      <c r="O26" s="226"/>
      <c r="P26" s="226"/>
      <c r="Q26" s="226"/>
      <c r="R26" s="226"/>
      <c r="S26" s="226"/>
      <c r="T26" s="226"/>
      <c r="U26" s="226"/>
      <c r="V26" s="226"/>
      <c r="W26" s="226"/>
      <c r="X26" s="226"/>
      <c r="Y26" s="227"/>
      <c r="Z26" s="6"/>
      <c r="AF26" s="6"/>
      <c r="AG26" s="6"/>
      <c r="AH26" s="6"/>
      <c r="AI26" s="6"/>
      <c r="AJ26" s="6"/>
      <c r="AK26" s="6"/>
      <c r="AL26" s="6"/>
      <c r="AM26" s="6"/>
      <c r="AN26" s="6"/>
      <c r="AO26" s="6"/>
      <c r="AP26" s="6"/>
      <c r="AQ26" s="6"/>
      <c r="AR26" s="6"/>
      <c r="AS26" s="6"/>
      <c r="AT26" s="6"/>
    </row>
    <row r="27" spans="1:46" s="15" customFormat="1" ht="15" customHeight="1">
      <c r="A27" s="207"/>
      <c r="B27" s="208"/>
      <c r="C27" s="208"/>
      <c r="D27" s="208"/>
      <c r="E27" s="209"/>
      <c r="F27" s="199"/>
      <c r="G27" s="199"/>
      <c r="H27" s="199"/>
      <c r="I27" s="199"/>
      <c r="J27" s="228"/>
      <c r="K27" s="229"/>
      <c r="L27" s="229"/>
      <c r="M27" s="229"/>
      <c r="N27" s="229"/>
      <c r="O27" s="229"/>
      <c r="P27" s="229"/>
      <c r="Q27" s="229"/>
      <c r="R27" s="229"/>
      <c r="S27" s="229"/>
      <c r="T27" s="229"/>
      <c r="U27" s="229"/>
      <c r="V27" s="229"/>
      <c r="W27" s="229"/>
      <c r="X27" s="229"/>
      <c r="Y27" s="230"/>
      <c r="Z27" s="6"/>
      <c r="AF27" s="6"/>
      <c r="AG27" s="6"/>
      <c r="AH27" s="6"/>
      <c r="AI27" s="6"/>
      <c r="AJ27" s="6"/>
      <c r="AK27" s="6"/>
      <c r="AL27" s="6"/>
      <c r="AM27" s="6"/>
      <c r="AN27" s="6"/>
      <c r="AO27" s="6"/>
      <c r="AP27" s="6"/>
      <c r="AQ27" s="6"/>
      <c r="AR27" s="6"/>
      <c r="AS27" s="6"/>
      <c r="AT27" s="6"/>
    </row>
    <row r="28" spans="1:46" s="15" customFormat="1" ht="15" customHeight="1">
      <c r="A28" s="207"/>
      <c r="B28" s="208"/>
      <c r="C28" s="208"/>
      <c r="D28" s="208"/>
      <c r="E28" s="209"/>
      <c r="F28" s="199" t="s">
        <v>5</v>
      </c>
      <c r="G28" s="199"/>
      <c r="H28" s="199"/>
      <c r="I28" s="199"/>
      <c r="J28" s="231"/>
      <c r="K28" s="232"/>
      <c r="L28" s="232"/>
      <c r="M28" s="232"/>
      <c r="N28" s="232"/>
      <c r="O28" s="232"/>
      <c r="P28" s="232"/>
      <c r="Q28" s="232"/>
      <c r="R28" s="232"/>
      <c r="S28" s="232"/>
      <c r="T28" s="232"/>
      <c r="U28" s="232"/>
      <c r="V28" s="232"/>
      <c r="W28" s="232"/>
      <c r="X28" s="232"/>
      <c r="Y28" s="233"/>
      <c r="Z28" s="6"/>
      <c r="AE28" s="215"/>
      <c r="AF28" s="215"/>
      <c r="AG28" s="215"/>
      <c r="AI28" s="6"/>
      <c r="AJ28" s="6"/>
      <c r="AK28" s="6"/>
      <c r="AL28" s="6"/>
      <c r="AM28" s="6"/>
      <c r="AN28" s="6"/>
      <c r="AO28" s="6"/>
      <c r="AP28" s="6"/>
      <c r="AQ28" s="6"/>
      <c r="AR28" s="6"/>
      <c r="AS28" s="6"/>
      <c r="AT28" s="6"/>
    </row>
    <row r="29" spans="1:46" s="15" customFormat="1" ht="15" customHeight="1">
      <c r="A29" s="207"/>
      <c r="B29" s="208"/>
      <c r="C29" s="208"/>
      <c r="D29" s="208"/>
      <c r="E29" s="209"/>
      <c r="F29" s="199" t="s">
        <v>6</v>
      </c>
      <c r="G29" s="199"/>
      <c r="H29" s="199"/>
      <c r="I29" s="199"/>
      <c r="J29" s="234"/>
      <c r="K29" s="235"/>
      <c r="L29" s="235"/>
      <c r="M29" s="235"/>
      <c r="N29" s="235"/>
      <c r="O29" s="235"/>
      <c r="P29" s="235"/>
      <c r="Q29" s="236"/>
      <c r="R29" s="237" t="s">
        <v>7</v>
      </c>
      <c r="S29" s="238"/>
      <c r="T29" s="238"/>
      <c r="U29" s="238"/>
      <c r="V29" s="239"/>
      <c r="W29" s="234"/>
      <c r="X29" s="235"/>
      <c r="Y29" s="236"/>
      <c r="Z29" s="6"/>
      <c r="AF29" s="6"/>
      <c r="AG29" s="6"/>
      <c r="AH29" s="6"/>
      <c r="AI29" s="6"/>
      <c r="AJ29" s="6"/>
      <c r="AK29" s="6"/>
      <c r="AL29" s="6"/>
      <c r="AM29" s="6"/>
      <c r="AN29" s="6"/>
      <c r="AO29" s="6"/>
      <c r="AP29" s="6"/>
      <c r="AQ29" s="6"/>
      <c r="AR29" s="6"/>
      <c r="AS29" s="6"/>
      <c r="AT29" s="6"/>
    </row>
    <row r="30" spans="1:46" s="15" customFormat="1" ht="15" customHeight="1">
      <c r="A30" s="190" t="s">
        <v>8</v>
      </c>
      <c r="B30" s="191"/>
      <c r="C30" s="191"/>
      <c r="D30" s="191"/>
      <c r="E30" s="192"/>
      <c r="F30" s="199" t="s">
        <v>9</v>
      </c>
      <c r="G30" s="199"/>
      <c r="H30" s="199"/>
      <c r="I30" s="199"/>
      <c r="J30" s="213"/>
      <c r="K30" s="213"/>
      <c r="L30" s="213"/>
      <c r="M30" s="213"/>
      <c r="N30" s="213"/>
      <c r="O30" s="213"/>
      <c r="P30" s="213"/>
      <c r="Q30" s="213"/>
      <c r="R30" s="213"/>
      <c r="S30" s="213"/>
      <c r="T30" s="213"/>
      <c r="U30" s="213"/>
      <c r="V30" s="213"/>
      <c r="W30" s="213"/>
      <c r="X30" s="213"/>
      <c r="Y30" s="213"/>
      <c r="Z30" s="6"/>
      <c r="AF30" s="6"/>
      <c r="AG30" s="6"/>
      <c r="AH30" s="6"/>
      <c r="AI30" s="6"/>
      <c r="AJ30" s="6"/>
      <c r="AK30" s="6"/>
      <c r="AL30" s="6"/>
      <c r="AM30" s="6"/>
      <c r="AN30" s="6"/>
      <c r="AO30" s="6"/>
      <c r="AP30" s="6"/>
      <c r="AQ30" s="6"/>
      <c r="AR30" s="6"/>
      <c r="AS30" s="6"/>
      <c r="AT30" s="6"/>
    </row>
    <row r="31" spans="1:46" s="15" customFormat="1" ht="15" customHeight="1">
      <c r="A31" s="193"/>
      <c r="B31" s="194"/>
      <c r="C31" s="194"/>
      <c r="D31" s="194"/>
      <c r="E31" s="195"/>
      <c r="F31" s="199" t="s">
        <v>10</v>
      </c>
      <c r="G31" s="199"/>
      <c r="H31" s="199"/>
      <c r="I31" s="199"/>
      <c r="J31" s="214" t="str">
        <f>IF(応募申請書!S12="","",応募申請書!S12)</f>
        <v/>
      </c>
      <c r="K31" s="214"/>
      <c r="L31" s="214"/>
      <c r="M31" s="214"/>
      <c r="N31" s="214"/>
      <c r="O31" s="214"/>
      <c r="P31" s="214"/>
      <c r="Q31" s="214"/>
      <c r="R31" s="214"/>
      <c r="S31" s="214"/>
      <c r="T31" s="214"/>
      <c r="U31" s="214"/>
      <c r="V31" s="214"/>
      <c r="W31" s="214"/>
      <c r="X31" s="214"/>
      <c r="Y31" s="214"/>
      <c r="Z31" s="6"/>
      <c r="AF31" s="6"/>
      <c r="AG31" s="6"/>
      <c r="AH31" s="6"/>
      <c r="AI31" s="6"/>
      <c r="AJ31" s="6"/>
      <c r="AK31" s="6"/>
      <c r="AL31" s="6"/>
      <c r="AM31" s="6"/>
      <c r="AN31" s="6"/>
      <c r="AO31" s="6"/>
      <c r="AP31" s="6"/>
      <c r="AQ31" s="6"/>
      <c r="AR31" s="6"/>
      <c r="AS31" s="6"/>
      <c r="AT31" s="6"/>
    </row>
    <row r="32" spans="1:46" s="15" customFormat="1" ht="15" customHeight="1">
      <c r="A32" s="196"/>
      <c r="B32" s="197"/>
      <c r="C32" s="197"/>
      <c r="D32" s="197"/>
      <c r="E32" s="198"/>
      <c r="F32" s="199" t="s">
        <v>11</v>
      </c>
      <c r="G32" s="199"/>
      <c r="H32" s="199"/>
      <c r="I32" s="199"/>
      <c r="J32" s="214" t="str">
        <f>IF(応募申請書!S13="","",応募申請書!S13)</f>
        <v/>
      </c>
      <c r="K32" s="214"/>
      <c r="L32" s="214"/>
      <c r="M32" s="214"/>
      <c r="N32" s="214"/>
      <c r="O32" s="214"/>
      <c r="P32" s="214"/>
      <c r="Q32" s="214"/>
      <c r="R32" s="214"/>
      <c r="S32" s="214"/>
      <c r="T32" s="214"/>
      <c r="U32" s="214"/>
      <c r="V32" s="214"/>
      <c r="W32" s="214"/>
      <c r="X32" s="214"/>
      <c r="Y32" s="214"/>
      <c r="Z32" s="6"/>
      <c r="AF32" s="6"/>
      <c r="AG32" s="6"/>
      <c r="AH32" s="6"/>
      <c r="AI32" s="6"/>
      <c r="AJ32" s="6"/>
      <c r="AK32" s="6"/>
      <c r="AL32" s="6"/>
      <c r="AM32" s="6"/>
      <c r="AN32" s="6"/>
      <c r="AO32" s="6"/>
      <c r="AP32" s="6"/>
      <c r="AQ32" s="6"/>
      <c r="AR32" s="6"/>
      <c r="AS32" s="6"/>
      <c r="AT32" s="6"/>
    </row>
    <row r="33" spans="1:46" s="15" customFormat="1" ht="15" customHeight="1">
      <c r="A33" s="204" t="s">
        <v>12</v>
      </c>
      <c r="B33" s="205"/>
      <c r="C33" s="205"/>
      <c r="D33" s="205"/>
      <c r="E33" s="206"/>
      <c r="F33" s="199" t="s">
        <v>9</v>
      </c>
      <c r="G33" s="199"/>
      <c r="H33" s="199"/>
      <c r="I33" s="199"/>
      <c r="J33" s="213"/>
      <c r="K33" s="213"/>
      <c r="L33" s="213"/>
      <c r="M33" s="213"/>
      <c r="N33" s="213"/>
      <c r="O33" s="213"/>
      <c r="P33" s="213"/>
      <c r="Q33" s="213"/>
      <c r="R33" s="213"/>
      <c r="S33" s="213"/>
      <c r="T33" s="213"/>
      <c r="U33" s="213"/>
      <c r="V33" s="213"/>
      <c r="W33" s="213"/>
      <c r="X33" s="213"/>
      <c r="Y33" s="213"/>
      <c r="Z33" s="6"/>
      <c r="AB33" s="97"/>
      <c r="AP33" s="6"/>
      <c r="AQ33" s="6"/>
      <c r="AR33" s="6"/>
      <c r="AS33" s="6"/>
      <c r="AT33" s="6"/>
    </row>
    <row r="34" spans="1:46" s="15" customFormat="1" ht="15" customHeight="1">
      <c r="A34" s="207"/>
      <c r="B34" s="208"/>
      <c r="C34" s="208"/>
      <c r="D34" s="208"/>
      <c r="E34" s="209"/>
      <c r="F34" s="199" t="s">
        <v>10</v>
      </c>
      <c r="G34" s="199"/>
      <c r="H34" s="199"/>
      <c r="I34" s="199"/>
      <c r="J34" s="213"/>
      <c r="K34" s="213"/>
      <c r="L34" s="213"/>
      <c r="M34" s="213"/>
      <c r="N34" s="213"/>
      <c r="O34" s="213"/>
      <c r="P34" s="213"/>
      <c r="Q34" s="213"/>
      <c r="R34" s="213"/>
      <c r="S34" s="213"/>
      <c r="T34" s="213"/>
      <c r="U34" s="213"/>
      <c r="V34" s="213"/>
      <c r="W34" s="213"/>
      <c r="X34" s="213"/>
      <c r="Y34" s="213"/>
      <c r="Z34" s="6"/>
      <c r="AP34" s="6"/>
      <c r="AQ34" s="6"/>
      <c r="AR34" s="6"/>
      <c r="AS34" s="6"/>
      <c r="AT34" s="6"/>
    </row>
    <row r="35" spans="1:46" s="15" customFormat="1" ht="15" customHeight="1">
      <c r="A35" s="210"/>
      <c r="B35" s="211"/>
      <c r="C35" s="211"/>
      <c r="D35" s="211"/>
      <c r="E35" s="212"/>
      <c r="F35" s="199" t="s">
        <v>11</v>
      </c>
      <c r="G35" s="199"/>
      <c r="H35" s="199"/>
      <c r="I35" s="199"/>
      <c r="J35" s="213"/>
      <c r="K35" s="213"/>
      <c r="L35" s="213"/>
      <c r="M35" s="213"/>
      <c r="N35" s="213"/>
      <c r="O35" s="213"/>
      <c r="P35" s="213"/>
      <c r="Q35" s="213"/>
      <c r="R35" s="213"/>
      <c r="S35" s="213"/>
      <c r="T35" s="213"/>
      <c r="U35" s="213"/>
      <c r="V35" s="213"/>
      <c r="W35" s="213"/>
      <c r="X35" s="213"/>
      <c r="Y35" s="213"/>
      <c r="Z35" s="6"/>
      <c r="AB35" s="240" t="b">
        <v>0</v>
      </c>
      <c r="AC35" s="241"/>
      <c r="AD35" s="242"/>
      <c r="AE35" s="93"/>
      <c r="AF35" s="94"/>
      <c r="AG35" s="94"/>
      <c r="AH35" s="94"/>
      <c r="AI35" s="94"/>
      <c r="AJ35" s="94"/>
      <c r="AK35" s="95"/>
      <c r="AL35" s="6"/>
      <c r="AM35" s="6"/>
      <c r="AN35" s="6"/>
      <c r="AO35" s="6"/>
      <c r="AP35" s="6"/>
      <c r="AQ35" s="6"/>
      <c r="AR35" s="6"/>
      <c r="AS35" s="6"/>
      <c r="AT35" s="6"/>
    </row>
    <row r="36" spans="1:46" s="15" customFormat="1" ht="15.75" customHeight="1">
      <c r="A36" s="190" t="s">
        <v>13</v>
      </c>
      <c r="B36" s="191"/>
      <c r="C36" s="191"/>
      <c r="D36" s="191"/>
      <c r="E36" s="192"/>
      <c r="F36" s="199" t="s">
        <v>14</v>
      </c>
      <c r="G36" s="199"/>
      <c r="H36" s="199"/>
      <c r="I36" s="199"/>
      <c r="J36" s="200"/>
      <c r="K36" s="201"/>
      <c r="L36" s="202" t="s">
        <v>0</v>
      </c>
      <c r="M36" s="203"/>
      <c r="N36" s="203"/>
      <c r="O36" s="203"/>
      <c r="P36" s="203"/>
      <c r="Q36" s="203"/>
      <c r="R36" s="200"/>
      <c r="S36" s="201"/>
      <c r="T36" s="202" t="s">
        <v>15</v>
      </c>
      <c r="U36" s="203"/>
      <c r="V36" s="203"/>
      <c r="W36" s="203"/>
      <c r="X36" s="203"/>
      <c r="Y36" s="203"/>
      <c r="Z36" s="6"/>
      <c r="AB36" s="240" t="b">
        <v>0</v>
      </c>
      <c r="AC36" s="241"/>
      <c r="AD36" s="242"/>
      <c r="AE36" s="93"/>
      <c r="AF36" s="94"/>
      <c r="AG36" s="94"/>
      <c r="AH36" s="94"/>
      <c r="AI36" s="94"/>
      <c r="AJ36" s="94"/>
      <c r="AK36" s="95"/>
      <c r="AM36" s="6"/>
      <c r="AN36" s="6"/>
      <c r="AO36" s="6"/>
      <c r="AP36" s="6"/>
      <c r="AQ36" s="6"/>
      <c r="AR36" s="6"/>
      <c r="AS36" s="6"/>
      <c r="AT36" s="6"/>
    </row>
    <row r="37" spans="1:46" s="15" customFormat="1">
      <c r="A37" s="193"/>
      <c r="B37" s="194"/>
      <c r="C37" s="194"/>
      <c r="D37" s="194"/>
      <c r="E37" s="195"/>
      <c r="F37" s="199" t="s">
        <v>1</v>
      </c>
      <c r="G37" s="199"/>
      <c r="H37" s="199"/>
      <c r="I37" s="199"/>
      <c r="J37" s="243" t="str">
        <f>IF(応募申請書!S11="","",応募申請書!S11)</f>
        <v/>
      </c>
      <c r="K37" s="243"/>
      <c r="L37" s="243"/>
      <c r="M37" s="243"/>
      <c r="N37" s="243"/>
      <c r="O37" s="243"/>
      <c r="P37" s="243"/>
      <c r="Q37" s="243"/>
      <c r="R37" s="243"/>
      <c r="S37" s="243"/>
      <c r="T37" s="243"/>
      <c r="U37" s="243"/>
      <c r="V37" s="243"/>
      <c r="W37" s="243"/>
      <c r="X37" s="243"/>
      <c r="Y37" s="243"/>
      <c r="Z37" s="6" t="s">
        <v>115</v>
      </c>
      <c r="AM37" s="6"/>
      <c r="AN37" s="6"/>
      <c r="AO37" s="6"/>
      <c r="AP37" s="6"/>
      <c r="AQ37" s="6"/>
      <c r="AR37" s="6"/>
      <c r="AS37" s="6"/>
      <c r="AT37" s="6"/>
    </row>
    <row r="38" spans="1:46" s="15" customFormat="1">
      <c r="A38" s="193"/>
      <c r="B38" s="194"/>
      <c r="C38" s="194"/>
      <c r="D38" s="194"/>
      <c r="E38" s="195"/>
      <c r="F38" s="199"/>
      <c r="G38" s="199"/>
      <c r="H38" s="199"/>
      <c r="I38" s="199"/>
      <c r="J38" s="243"/>
      <c r="K38" s="243"/>
      <c r="L38" s="243"/>
      <c r="M38" s="243"/>
      <c r="N38" s="243"/>
      <c r="O38" s="243"/>
      <c r="P38" s="243"/>
      <c r="Q38" s="243"/>
      <c r="R38" s="243"/>
      <c r="S38" s="243"/>
      <c r="T38" s="243"/>
      <c r="U38" s="243"/>
      <c r="V38" s="243"/>
      <c r="W38" s="243"/>
      <c r="X38" s="243"/>
      <c r="Y38" s="243"/>
      <c r="Z38" s="6"/>
      <c r="AG38" s="6"/>
      <c r="AH38" s="6"/>
      <c r="AI38" s="6"/>
      <c r="AJ38" s="6"/>
      <c r="AK38" s="6"/>
      <c r="AL38" s="6"/>
      <c r="AM38" s="6"/>
      <c r="AN38" s="6"/>
      <c r="AO38" s="6"/>
      <c r="AP38" s="6"/>
      <c r="AQ38" s="6"/>
      <c r="AR38" s="6"/>
      <c r="AS38" s="6"/>
      <c r="AT38" s="6"/>
    </row>
    <row r="39" spans="1:46" s="15" customFormat="1">
      <c r="A39" s="193"/>
      <c r="B39" s="194"/>
      <c r="C39" s="194"/>
      <c r="D39" s="194"/>
      <c r="E39" s="195"/>
      <c r="F39" s="199" t="s">
        <v>9</v>
      </c>
      <c r="G39" s="199"/>
      <c r="H39" s="199"/>
      <c r="I39" s="199"/>
      <c r="J39" s="213" t="str">
        <f>IF(応募申請書!M44="","",応募申請書!M44)</f>
        <v/>
      </c>
      <c r="K39" s="213"/>
      <c r="L39" s="213"/>
      <c r="M39" s="213"/>
      <c r="N39" s="213"/>
      <c r="O39" s="213"/>
      <c r="P39" s="213"/>
      <c r="Q39" s="213"/>
      <c r="R39" s="213"/>
      <c r="S39" s="213"/>
      <c r="T39" s="213"/>
      <c r="U39" s="213"/>
      <c r="V39" s="213"/>
      <c r="W39" s="213"/>
      <c r="X39" s="213"/>
      <c r="Y39" s="213"/>
      <c r="Z39" s="6" t="s">
        <v>114</v>
      </c>
      <c r="AF39" s="6"/>
      <c r="AG39" s="6"/>
      <c r="AH39" s="6"/>
      <c r="AI39" s="6"/>
      <c r="AJ39" s="6"/>
      <c r="AK39" s="6"/>
      <c r="AL39" s="6"/>
      <c r="AM39" s="6"/>
      <c r="AN39" s="6"/>
      <c r="AO39" s="6"/>
      <c r="AP39" s="6"/>
      <c r="AQ39" s="6"/>
      <c r="AR39" s="6"/>
      <c r="AS39" s="6"/>
      <c r="AT39" s="6"/>
    </row>
    <row r="40" spans="1:46" s="15" customFormat="1">
      <c r="A40" s="193"/>
      <c r="B40" s="194"/>
      <c r="C40" s="194"/>
      <c r="D40" s="194"/>
      <c r="E40" s="195"/>
      <c r="F40" s="199" t="s">
        <v>10</v>
      </c>
      <c r="G40" s="199"/>
      <c r="H40" s="199"/>
      <c r="I40" s="199"/>
      <c r="J40" s="213" t="str">
        <f>IF(応募申請書!M45="","",応募申請書!M45)</f>
        <v/>
      </c>
      <c r="K40" s="213"/>
      <c r="L40" s="213"/>
      <c r="M40" s="213"/>
      <c r="N40" s="213"/>
      <c r="O40" s="213"/>
      <c r="P40" s="213"/>
      <c r="Q40" s="213"/>
      <c r="R40" s="213"/>
      <c r="S40" s="213"/>
      <c r="T40" s="213"/>
      <c r="U40" s="213"/>
      <c r="V40" s="213"/>
      <c r="W40" s="213"/>
      <c r="X40" s="213"/>
      <c r="Y40" s="213"/>
      <c r="Z40" s="6" t="s">
        <v>114</v>
      </c>
      <c r="AF40" s="6"/>
      <c r="AG40" s="6"/>
      <c r="AH40" s="6"/>
      <c r="AI40" s="6"/>
      <c r="AJ40" s="6"/>
      <c r="AK40" s="6"/>
      <c r="AL40" s="6"/>
      <c r="AM40" s="6"/>
      <c r="AN40" s="6"/>
      <c r="AO40" s="6"/>
      <c r="AP40" s="6"/>
      <c r="AQ40" s="6"/>
      <c r="AR40" s="6"/>
      <c r="AS40" s="6"/>
      <c r="AT40" s="6"/>
    </row>
    <row r="41" spans="1:46" s="15" customFormat="1">
      <c r="A41" s="193"/>
      <c r="B41" s="194"/>
      <c r="C41" s="194"/>
      <c r="D41" s="194"/>
      <c r="E41" s="195"/>
      <c r="F41" s="199" t="s">
        <v>11</v>
      </c>
      <c r="G41" s="199"/>
      <c r="H41" s="199"/>
      <c r="I41" s="199"/>
      <c r="J41" s="213" t="str">
        <f>IF(応募申請書!M46="","",応募申請書!M46)</f>
        <v/>
      </c>
      <c r="K41" s="213"/>
      <c r="L41" s="213"/>
      <c r="M41" s="213"/>
      <c r="N41" s="213"/>
      <c r="O41" s="213"/>
      <c r="P41" s="213"/>
      <c r="Q41" s="213"/>
      <c r="R41" s="213"/>
      <c r="S41" s="213"/>
      <c r="T41" s="213"/>
      <c r="U41" s="213"/>
      <c r="V41" s="213"/>
      <c r="W41" s="213"/>
      <c r="X41" s="213"/>
      <c r="Y41" s="213"/>
      <c r="Z41" s="6" t="s">
        <v>114</v>
      </c>
      <c r="AF41" s="6"/>
      <c r="AG41" s="6"/>
      <c r="AH41" s="6"/>
      <c r="AI41" s="6"/>
      <c r="AJ41" s="6"/>
      <c r="AK41" s="6"/>
      <c r="AL41" s="6"/>
      <c r="AM41" s="6"/>
      <c r="AN41" s="6"/>
      <c r="AO41" s="6"/>
      <c r="AP41" s="6"/>
      <c r="AQ41" s="6"/>
      <c r="AR41" s="6"/>
      <c r="AS41" s="6"/>
      <c r="AT41" s="6"/>
    </row>
    <row r="42" spans="1:46" s="15" customFormat="1" ht="14.25" customHeight="1">
      <c r="A42" s="193"/>
      <c r="B42" s="194"/>
      <c r="C42" s="194"/>
      <c r="D42" s="194"/>
      <c r="E42" s="195"/>
      <c r="F42" s="199" t="s">
        <v>16</v>
      </c>
      <c r="G42" s="199"/>
      <c r="H42" s="199"/>
      <c r="I42" s="199"/>
      <c r="J42" s="261" t="s">
        <v>3</v>
      </c>
      <c r="K42" s="262"/>
      <c r="L42" s="262"/>
      <c r="M42" s="262"/>
      <c r="N42" s="263"/>
      <c r="O42" s="96" t="s">
        <v>4</v>
      </c>
      <c r="P42" s="264" t="str">
        <f>IF(P25="","",P25)</f>
        <v/>
      </c>
      <c r="Q42" s="265"/>
      <c r="R42" s="265"/>
      <c r="S42" s="265"/>
      <c r="T42" s="265"/>
      <c r="U42" s="265"/>
      <c r="V42" s="265"/>
      <c r="W42" s="265"/>
      <c r="X42" s="265"/>
      <c r="Y42" s="266"/>
      <c r="Z42" s="6" t="s">
        <v>116</v>
      </c>
      <c r="AF42" s="6"/>
      <c r="AG42" s="6"/>
      <c r="AH42" s="6"/>
      <c r="AI42" s="6"/>
      <c r="AJ42" s="6"/>
      <c r="AK42" s="6"/>
      <c r="AL42" s="6"/>
      <c r="AM42" s="6"/>
      <c r="AN42" s="6"/>
      <c r="AO42" s="6"/>
      <c r="AP42" s="6"/>
      <c r="AQ42" s="6"/>
      <c r="AR42" s="6"/>
      <c r="AS42" s="6"/>
      <c r="AT42" s="6"/>
    </row>
    <row r="43" spans="1:46" s="15" customFormat="1" ht="14.25" customHeight="1">
      <c r="A43" s="193"/>
      <c r="B43" s="194"/>
      <c r="C43" s="194"/>
      <c r="D43" s="194"/>
      <c r="E43" s="195"/>
      <c r="F43" s="199"/>
      <c r="G43" s="199"/>
      <c r="H43" s="199"/>
      <c r="I43" s="199"/>
      <c r="J43" s="267" t="str">
        <f>IF(応募申請書!S10="","",応募申請書!S10)</f>
        <v/>
      </c>
      <c r="K43" s="268"/>
      <c r="L43" s="268"/>
      <c r="M43" s="268"/>
      <c r="N43" s="268"/>
      <c r="O43" s="268"/>
      <c r="P43" s="268"/>
      <c r="Q43" s="268"/>
      <c r="R43" s="268"/>
      <c r="S43" s="268"/>
      <c r="T43" s="268"/>
      <c r="U43" s="268"/>
      <c r="V43" s="268"/>
      <c r="W43" s="268"/>
      <c r="X43" s="268"/>
      <c r="Y43" s="269"/>
      <c r="Z43" s="6" t="s">
        <v>116</v>
      </c>
      <c r="AF43" s="6"/>
      <c r="AG43" s="6"/>
      <c r="AH43" s="6"/>
      <c r="AI43" s="6"/>
      <c r="AJ43" s="6"/>
      <c r="AK43" s="6"/>
      <c r="AL43" s="6"/>
      <c r="AM43" s="6"/>
      <c r="AN43" s="6"/>
      <c r="AO43" s="6"/>
      <c r="AP43" s="6"/>
      <c r="AQ43" s="6"/>
      <c r="AR43" s="6"/>
      <c r="AS43" s="6"/>
      <c r="AT43" s="6"/>
    </row>
    <row r="44" spans="1:46" s="15" customFormat="1" ht="14.25" customHeight="1">
      <c r="A44" s="193"/>
      <c r="B44" s="194"/>
      <c r="C44" s="194"/>
      <c r="D44" s="194"/>
      <c r="E44" s="195"/>
      <c r="F44" s="199"/>
      <c r="G44" s="199"/>
      <c r="H44" s="199"/>
      <c r="I44" s="199"/>
      <c r="J44" s="270"/>
      <c r="K44" s="271"/>
      <c r="L44" s="271"/>
      <c r="M44" s="271"/>
      <c r="N44" s="271"/>
      <c r="O44" s="271"/>
      <c r="P44" s="271"/>
      <c r="Q44" s="271"/>
      <c r="R44" s="271"/>
      <c r="S44" s="271"/>
      <c r="T44" s="271"/>
      <c r="U44" s="271"/>
      <c r="V44" s="271"/>
      <c r="W44" s="271"/>
      <c r="X44" s="271"/>
      <c r="Y44" s="272"/>
      <c r="Z44" s="6" t="s">
        <v>116</v>
      </c>
      <c r="AF44" s="6"/>
      <c r="AG44" s="6"/>
      <c r="AH44" s="6"/>
      <c r="AI44" s="6"/>
      <c r="AJ44" s="6"/>
      <c r="AK44" s="6"/>
      <c r="AL44" s="6"/>
      <c r="AM44" s="6"/>
      <c r="AN44" s="6"/>
      <c r="AO44" s="6"/>
      <c r="AP44" s="6"/>
      <c r="AQ44" s="6"/>
      <c r="AR44" s="6"/>
      <c r="AS44" s="6"/>
      <c r="AT44" s="6"/>
    </row>
    <row r="45" spans="1:46" s="15" customFormat="1">
      <c r="A45" s="193"/>
      <c r="B45" s="194"/>
      <c r="C45" s="194"/>
      <c r="D45" s="194"/>
      <c r="E45" s="195"/>
      <c r="F45" s="199" t="s">
        <v>17</v>
      </c>
      <c r="G45" s="199"/>
      <c r="H45" s="199"/>
      <c r="I45" s="199"/>
      <c r="J45" s="260" t="str">
        <f>IF(応募申請書!M47="","",応募申請書!M47)</f>
        <v/>
      </c>
      <c r="K45" s="260"/>
      <c r="L45" s="260"/>
      <c r="M45" s="260"/>
      <c r="N45" s="260"/>
      <c r="O45" s="260"/>
      <c r="P45" s="260"/>
      <c r="Q45" s="260"/>
      <c r="R45" s="260"/>
      <c r="S45" s="260"/>
      <c r="T45" s="260"/>
      <c r="U45" s="260"/>
      <c r="V45" s="260"/>
      <c r="W45" s="260"/>
      <c r="X45" s="260"/>
      <c r="Y45" s="260"/>
      <c r="Z45" s="6" t="s">
        <v>167</v>
      </c>
      <c r="AC45" s="109" t="b">
        <v>0</v>
      </c>
      <c r="AD45" s="110" t="s">
        <v>175</v>
      </c>
      <c r="AE45" s="111"/>
      <c r="AF45" s="6"/>
      <c r="AG45" s="6"/>
      <c r="AH45" s="6"/>
      <c r="AI45" s="6"/>
      <c r="AJ45" s="6"/>
      <c r="AK45" s="6"/>
      <c r="AL45" s="6"/>
      <c r="AM45" s="6"/>
      <c r="AN45" s="6"/>
      <c r="AO45" s="6"/>
      <c r="AP45" s="6"/>
      <c r="AQ45" s="6"/>
      <c r="AR45" s="6"/>
      <c r="AS45" s="6"/>
      <c r="AT45" s="6"/>
    </row>
    <row r="46" spans="1:46" s="15" customFormat="1">
      <c r="A46" s="196"/>
      <c r="B46" s="197"/>
      <c r="C46" s="197"/>
      <c r="D46" s="197"/>
      <c r="E46" s="198"/>
      <c r="F46" s="199" t="s">
        <v>18</v>
      </c>
      <c r="G46" s="199"/>
      <c r="H46" s="199"/>
      <c r="I46" s="199"/>
      <c r="J46" s="260" t="str">
        <f>IF(応募申請書!M48="","",応募申請書!M48)</f>
        <v/>
      </c>
      <c r="K46" s="260"/>
      <c r="L46" s="260"/>
      <c r="M46" s="260"/>
      <c r="N46" s="260"/>
      <c r="O46" s="260"/>
      <c r="P46" s="260"/>
      <c r="Q46" s="260"/>
      <c r="R46" s="260"/>
      <c r="S46" s="260"/>
      <c r="T46" s="260"/>
      <c r="U46" s="260"/>
      <c r="V46" s="260"/>
      <c r="W46" s="260"/>
      <c r="X46" s="260"/>
      <c r="Y46" s="260"/>
      <c r="Z46" s="6" t="s">
        <v>167</v>
      </c>
      <c r="AC46" s="109" t="b">
        <v>0</v>
      </c>
      <c r="AD46" s="110" t="s">
        <v>176</v>
      </c>
      <c r="AE46" s="111"/>
      <c r="AF46" s="107"/>
      <c r="AG46" s="108"/>
      <c r="AH46" s="108"/>
      <c r="AI46" s="108"/>
      <c r="AJ46" s="108"/>
      <c r="AK46" s="108"/>
      <c r="AL46" s="108"/>
      <c r="AM46" s="6"/>
      <c r="AN46" s="6"/>
      <c r="AO46" s="6"/>
      <c r="AP46" s="6"/>
      <c r="AQ46" s="6"/>
      <c r="AR46" s="6"/>
      <c r="AS46" s="6"/>
      <c r="AT46" s="6"/>
    </row>
    <row r="47" spans="1:46" s="15" customFormat="1">
      <c r="A47" s="98"/>
      <c r="B47" s="98"/>
      <c r="C47" s="98"/>
      <c r="D47" s="98"/>
      <c r="E47" s="98"/>
      <c r="F47" s="91"/>
      <c r="G47" s="91"/>
      <c r="H47" s="91"/>
      <c r="I47" s="91"/>
      <c r="J47" s="92"/>
      <c r="K47" s="92"/>
      <c r="L47" s="92"/>
      <c r="M47" s="92"/>
      <c r="N47" s="92"/>
      <c r="O47" s="92"/>
      <c r="P47" s="92"/>
      <c r="Q47" s="92"/>
      <c r="R47" s="92"/>
      <c r="S47" s="92"/>
      <c r="T47" s="92"/>
      <c r="U47" s="92"/>
      <c r="V47" s="92"/>
      <c r="W47" s="92"/>
      <c r="X47" s="92"/>
      <c r="Y47" s="92"/>
      <c r="Z47" s="6"/>
      <c r="AC47" s="109" t="b">
        <v>0</v>
      </c>
      <c r="AD47" s="110" t="s">
        <v>177</v>
      </c>
      <c r="AE47" s="111"/>
      <c r="AF47" s="107"/>
      <c r="AG47" s="108"/>
      <c r="AH47" s="108"/>
      <c r="AI47" s="108"/>
      <c r="AJ47" s="108"/>
      <c r="AK47" s="108"/>
      <c r="AL47" s="108"/>
      <c r="AM47" s="6"/>
      <c r="AN47" s="6"/>
      <c r="AO47" s="6"/>
      <c r="AP47" s="6"/>
      <c r="AQ47" s="6"/>
      <c r="AR47" s="6"/>
      <c r="AS47" s="6"/>
      <c r="AT47" s="6"/>
    </row>
    <row r="48" spans="1:46">
      <c r="A48" s="15" t="s">
        <v>57</v>
      </c>
      <c r="B48" s="15"/>
      <c r="C48" s="15"/>
      <c r="D48" s="15"/>
      <c r="E48" s="15"/>
      <c r="F48" s="15"/>
      <c r="G48" s="15"/>
      <c r="H48" s="15"/>
      <c r="I48" s="15"/>
      <c r="J48" s="15"/>
      <c r="K48" s="15"/>
      <c r="L48" s="15"/>
      <c r="M48" s="15"/>
      <c r="N48" s="15"/>
      <c r="O48" s="15"/>
      <c r="P48" s="15"/>
      <c r="Q48" s="15"/>
      <c r="R48" s="15"/>
      <c r="S48" s="15"/>
      <c r="T48" s="15"/>
      <c r="U48" s="15"/>
      <c r="V48" s="15"/>
      <c r="W48" s="15"/>
      <c r="X48" s="15"/>
      <c r="Y48" s="15"/>
      <c r="AC48" s="109" t="b">
        <v>0</v>
      </c>
      <c r="AD48" s="110" t="s">
        <v>178</v>
      </c>
      <c r="AE48" s="111"/>
      <c r="AF48" s="107"/>
      <c r="AG48" s="108"/>
      <c r="AH48" s="108"/>
      <c r="AI48" s="108"/>
      <c r="AJ48" s="108"/>
      <c r="AK48" s="108"/>
      <c r="AL48" s="108"/>
    </row>
    <row r="49" spans="1:38" ht="19.5" customHeight="1">
      <c r="A49" s="15"/>
      <c r="B49" s="273"/>
      <c r="C49" s="274"/>
      <c r="D49" s="275" t="s">
        <v>41</v>
      </c>
      <c r="E49" s="276"/>
      <c r="F49" s="276"/>
      <c r="G49" s="276"/>
      <c r="H49" s="276"/>
      <c r="I49" s="277"/>
      <c r="J49" s="273"/>
      <c r="K49" s="274"/>
      <c r="L49" s="278" t="s">
        <v>42</v>
      </c>
      <c r="M49" s="278"/>
      <c r="N49" s="278"/>
      <c r="O49" s="278"/>
      <c r="P49" s="278"/>
      <c r="Q49" s="278"/>
      <c r="R49" s="278"/>
      <c r="S49" s="278"/>
      <c r="T49" s="278"/>
      <c r="U49" s="278"/>
      <c r="V49" s="278"/>
      <c r="W49" s="278"/>
      <c r="X49" s="278"/>
      <c r="Y49" s="278"/>
      <c r="AC49" s="109" t="b">
        <v>0</v>
      </c>
      <c r="AD49" s="110" t="s">
        <v>179</v>
      </c>
      <c r="AE49" s="111"/>
      <c r="AF49" s="107"/>
      <c r="AG49" s="108"/>
      <c r="AH49" s="108"/>
      <c r="AI49" s="108"/>
      <c r="AJ49" s="108"/>
      <c r="AK49" s="108"/>
      <c r="AL49" s="108"/>
    </row>
    <row r="50" spans="1:38" ht="19.5" customHeight="1">
      <c r="A50" s="15"/>
      <c r="B50" s="273"/>
      <c r="C50" s="274"/>
      <c r="D50" s="275" t="s">
        <v>43</v>
      </c>
      <c r="E50" s="276"/>
      <c r="F50" s="276"/>
      <c r="G50" s="276"/>
      <c r="H50" s="276"/>
      <c r="I50" s="277"/>
      <c r="J50" s="273"/>
      <c r="K50" s="274"/>
      <c r="L50" s="278" t="s">
        <v>44</v>
      </c>
      <c r="M50" s="278"/>
      <c r="N50" s="278"/>
      <c r="O50" s="278"/>
      <c r="P50" s="278"/>
      <c r="Q50" s="278"/>
      <c r="R50" s="278"/>
      <c r="S50" s="278"/>
      <c r="T50" s="278"/>
      <c r="U50" s="278"/>
      <c r="V50" s="278"/>
      <c r="W50" s="278"/>
      <c r="X50" s="278"/>
      <c r="Y50" s="278"/>
      <c r="AC50" s="109" t="b">
        <v>0</v>
      </c>
      <c r="AD50" s="110" t="s">
        <v>183</v>
      </c>
      <c r="AE50" s="111"/>
      <c r="AF50" s="107"/>
      <c r="AG50" s="108"/>
      <c r="AH50" s="108"/>
      <c r="AI50" s="108"/>
      <c r="AJ50" s="108"/>
      <c r="AK50" s="108"/>
      <c r="AL50" s="108"/>
    </row>
    <row r="51" spans="1:38" ht="19.5" customHeight="1">
      <c r="A51" s="15"/>
      <c r="B51" s="273"/>
      <c r="C51" s="274"/>
      <c r="D51" s="275" t="s">
        <v>45</v>
      </c>
      <c r="E51" s="276"/>
      <c r="F51" s="276"/>
      <c r="G51" s="276"/>
      <c r="H51" s="276"/>
      <c r="I51" s="277"/>
      <c r="J51" s="273"/>
      <c r="K51" s="274"/>
      <c r="L51" s="103" t="s">
        <v>48</v>
      </c>
      <c r="M51" s="104"/>
      <c r="N51" s="94"/>
      <c r="O51" s="94"/>
      <c r="P51" s="94"/>
      <c r="Q51" s="94"/>
      <c r="R51" s="94"/>
      <c r="S51" s="94"/>
      <c r="T51" s="94"/>
      <c r="U51" s="94"/>
      <c r="V51" s="94"/>
      <c r="W51" s="94"/>
      <c r="X51" s="94"/>
      <c r="Y51" s="95"/>
      <c r="AC51" s="109" t="b">
        <v>0</v>
      </c>
      <c r="AD51" s="112" t="s">
        <v>182</v>
      </c>
      <c r="AE51" s="111"/>
      <c r="AF51" s="107"/>
      <c r="AG51" s="108"/>
      <c r="AH51" s="108"/>
      <c r="AI51" s="108"/>
    </row>
    <row r="52" spans="1:38" ht="19.5" customHeight="1">
      <c r="A52" s="15"/>
      <c r="B52" s="273"/>
      <c r="C52" s="274"/>
      <c r="D52" s="278" t="s">
        <v>47</v>
      </c>
      <c r="E52" s="278"/>
      <c r="F52" s="278"/>
      <c r="G52" s="278"/>
      <c r="H52" s="278"/>
      <c r="I52" s="278"/>
      <c r="J52" s="279"/>
      <c r="K52" s="280"/>
      <c r="L52" s="281" t="s">
        <v>46</v>
      </c>
      <c r="M52" s="282"/>
      <c r="N52" s="282"/>
      <c r="O52" s="282"/>
      <c r="P52" s="282"/>
      <c r="Q52" s="283"/>
      <c r="R52" s="279"/>
      <c r="S52" s="280"/>
      <c r="T52" s="281" t="s">
        <v>208</v>
      </c>
      <c r="U52" s="282"/>
      <c r="V52" s="282"/>
      <c r="W52" s="282"/>
      <c r="X52" s="282"/>
      <c r="Y52" s="283"/>
      <c r="AC52" s="109" t="b">
        <v>0</v>
      </c>
      <c r="AD52" s="110" t="s">
        <v>180</v>
      </c>
      <c r="AE52" s="111"/>
      <c r="AF52" s="107"/>
      <c r="AG52" s="108"/>
      <c r="AH52" s="108"/>
      <c r="AI52" s="108"/>
    </row>
    <row r="53" spans="1:38" ht="19.5" customHeight="1">
      <c r="A53" s="15"/>
      <c r="B53" s="279"/>
      <c r="C53" s="280"/>
      <c r="D53" s="124" t="s">
        <v>186</v>
      </c>
      <c r="E53" s="122"/>
      <c r="F53" s="122"/>
      <c r="G53" s="122"/>
      <c r="H53" s="122"/>
      <c r="I53" s="122"/>
      <c r="J53" s="122"/>
      <c r="K53" s="122"/>
      <c r="L53" s="122"/>
      <c r="M53" s="122"/>
      <c r="N53" s="122"/>
      <c r="O53" s="122"/>
      <c r="P53" s="122"/>
      <c r="Q53" s="122"/>
      <c r="R53" s="122"/>
      <c r="S53" s="122"/>
      <c r="T53" s="122"/>
      <c r="U53" s="122"/>
      <c r="V53" s="122"/>
      <c r="W53" s="122"/>
      <c r="X53" s="122"/>
      <c r="Y53" s="123"/>
      <c r="AC53" s="109" t="b">
        <v>0</v>
      </c>
      <c r="AD53" s="110" t="s">
        <v>209</v>
      </c>
      <c r="AE53" s="111"/>
      <c r="AF53" s="107"/>
      <c r="AG53" s="108"/>
      <c r="AH53" s="108"/>
      <c r="AI53" s="108"/>
      <c r="AJ53" s="108"/>
      <c r="AK53" s="108"/>
      <c r="AL53" s="108"/>
    </row>
    <row r="54" spans="1:38" ht="63.5" customHeight="1">
      <c r="A54" s="15"/>
      <c r="B54" s="138"/>
      <c r="C54" s="139"/>
      <c r="D54" s="168"/>
      <c r="E54" s="169"/>
      <c r="F54" s="169"/>
      <c r="G54" s="169"/>
      <c r="H54" s="169"/>
      <c r="I54" s="169"/>
      <c r="J54" s="169"/>
      <c r="K54" s="169"/>
      <c r="L54" s="169"/>
      <c r="M54" s="169"/>
      <c r="N54" s="169"/>
      <c r="O54" s="169"/>
      <c r="P54" s="169"/>
      <c r="Q54" s="169"/>
      <c r="R54" s="169"/>
      <c r="S54" s="169"/>
      <c r="T54" s="169"/>
      <c r="U54" s="169"/>
      <c r="V54" s="169"/>
      <c r="W54" s="169"/>
      <c r="X54" s="169"/>
      <c r="Y54" s="170"/>
      <c r="Z54" s="15"/>
      <c r="AC54" s="109" t="b">
        <v>0</v>
      </c>
      <c r="AD54" s="110" t="s">
        <v>181</v>
      </c>
      <c r="AE54" s="111"/>
      <c r="AF54" s="107"/>
      <c r="AG54" s="108"/>
      <c r="AH54" s="108"/>
      <c r="AI54" s="108"/>
      <c r="AJ54" s="108"/>
      <c r="AK54" s="108"/>
      <c r="AL54" s="108"/>
    </row>
    <row r="55" spans="1:38" ht="21" customHeight="1">
      <c r="A55" s="15"/>
      <c r="B55" s="288"/>
      <c r="C55" s="288"/>
      <c r="D55" s="287" t="s">
        <v>236</v>
      </c>
      <c r="E55" s="287"/>
      <c r="F55" s="287"/>
      <c r="G55" s="287"/>
      <c r="H55" s="287"/>
      <c r="I55" s="287"/>
      <c r="J55" s="189"/>
      <c r="K55" s="189"/>
      <c r="L55" s="287" t="s">
        <v>238</v>
      </c>
      <c r="M55" s="287"/>
      <c r="N55" s="287"/>
      <c r="O55" s="287"/>
      <c r="P55" s="287"/>
      <c r="Q55" s="285" t="s">
        <v>239</v>
      </c>
      <c r="R55" s="285"/>
      <c r="S55" s="285"/>
      <c r="T55" s="286"/>
      <c r="U55" s="286"/>
      <c r="V55" s="286"/>
      <c r="W55" s="286"/>
      <c r="X55" s="286"/>
      <c r="Y55" s="286"/>
      <c r="Z55" s="15"/>
      <c r="AC55" s="109" t="b">
        <v>0</v>
      </c>
      <c r="AD55" s="110" t="s">
        <v>235</v>
      </c>
      <c r="AE55" s="111"/>
      <c r="AF55" s="107"/>
      <c r="AG55" s="108"/>
      <c r="AH55" s="108"/>
      <c r="AI55" s="108"/>
      <c r="AJ55" s="108"/>
      <c r="AK55" s="108"/>
      <c r="AL55" s="108"/>
    </row>
    <row r="56" spans="1:38" ht="24.5" customHeight="1">
      <c r="A56" s="15"/>
      <c r="B56" s="288"/>
      <c r="C56" s="288"/>
      <c r="D56" s="289" t="s">
        <v>240</v>
      </c>
      <c r="E56" s="290"/>
      <c r="F56" s="290"/>
      <c r="G56" s="290"/>
      <c r="H56" s="290"/>
      <c r="I56" s="290"/>
      <c r="J56" s="290"/>
      <c r="K56" s="290"/>
      <c r="L56" s="290"/>
      <c r="M56" s="290"/>
      <c r="N56" s="290"/>
      <c r="O56" s="290"/>
      <c r="P56" s="290"/>
      <c r="Q56" s="290"/>
      <c r="R56" s="290"/>
      <c r="S56" s="290"/>
      <c r="T56" s="290"/>
      <c r="U56" s="290"/>
      <c r="V56" s="290"/>
      <c r="W56" s="290"/>
      <c r="X56" s="290"/>
      <c r="Y56" s="291"/>
      <c r="Z56" s="15"/>
      <c r="AC56" s="109" t="b">
        <v>0</v>
      </c>
      <c r="AD56" s="110" t="s">
        <v>237</v>
      </c>
      <c r="AE56" s="111"/>
      <c r="AF56" s="107"/>
      <c r="AG56" s="108"/>
      <c r="AH56" s="108"/>
      <c r="AI56" s="108"/>
      <c r="AJ56" s="108"/>
      <c r="AK56" s="108"/>
      <c r="AL56" s="108"/>
    </row>
    <row r="57" spans="1:38" ht="129.5" customHeight="1">
      <c r="A57" s="15"/>
      <c r="B57" s="288"/>
      <c r="C57" s="288"/>
      <c r="D57" s="292"/>
      <c r="E57" s="293"/>
      <c r="F57" s="293"/>
      <c r="G57" s="293"/>
      <c r="H57" s="293"/>
      <c r="I57" s="293"/>
      <c r="J57" s="293"/>
      <c r="K57" s="293"/>
      <c r="L57" s="293"/>
      <c r="M57" s="293"/>
      <c r="N57" s="293"/>
      <c r="O57" s="293"/>
      <c r="P57" s="293"/>
      <c r="Q57" s="293"/>
      <c r="R57" s="293"/>
      <c r="S57" s="293"/>
      <c r="T57" s="293"/>
      <c r="U57" s="293"/>
      <c r="V57" s="293"/>
      <c r="W57" s="293"/>
      <c r="X57" s="293"/>
      <c r="Y57" s="294"/>
      <c r="Z57" s="15"/>
      <c r="AC57" s="434" t="b">
        <f>IF(AND(AC55=TRUE,AC56=TRUE),TRUE,FALSE)</f>
        <v>0</v>
      </c>
      <c r="AD57" s="110" t="s">
        <v>242</v>
      </c>
      <c r="AE57" s="111"/>
      <c r="AF57" s="107"/>
      <c r="AG57" s="108"/>
      <c r="AH57" s="108"/>
      <c r="AI57" s="108"/>
      <c r="AJ57" s="108"/>
      <c r="AK57" s="108"/>
      <c r="AL57" s="108"/>
    </row>
    <row r="58" spans="1:38" ht="19.5" customHeight="1">
      <c r="A58" s="15"/>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AC58" s="108"/>
      <c r="AD58" s="108"/>
      <c r="AE58" s="108"/>
      <c r="AF58" s="107"/>
      <c r="AG58" s="108"/>
      <c r="AH58" s="108"/>
      <c r="AI58" s="108"/>
      <c r="AJ58" s="108"/>
      <c r="AK58" s="108"/>
      <c r="AL58" s="108"/>
    </row>
    <row r="59" spans="1:38">
      <c r="A59" s="15"/>
      <c r="B59" s="15"/>
      <c r="C59" s="15"/>
      <c r="D59" s="15"/>
      <c r="E59" s="99"/>
      <c r="F59" s="99"/>
      <c r="G59" s="99"/>
      <c r="H59" s="99"/>
      <c r="I59" s="99"/>
      <c r="J59" s="15"/>
      <c r="K59" s="15"/>
      <c r="L59" s="15"/>
      <c r="M59" s="15"/>
      <c r="N59" s="15"/>
      <c r="O59" s="15"/>
      <c r="P59" s="15"/>
      <c r="Q59" s="15"/>
      <c r="R59" s="15"/>
      <c r="S59" s="15"/>
      <c r="T59" s="15"/>
      <c r="U59" s="15"/>
      <c r="V59" s="15"/>
      <c r="W59" s="15"/>
      <c r="X59" s="15"/>
      <c r="Y59" s="100"/>
      <c r="AC59" s="6"/>
      <c r="AD59" s="6"/>
      <c r="AE59" s="6"/>
      <c r="AF59" s="107"/>
      <c r="AG59" s="108"/>
      <c r="AH59" s="108"/>
      <c r="AI59" s="108"/>
      <c r="AJ59" s="108"/>
      <c r="AK59" s="108"/>
      <c r="AL59" s="108"/>
    </row>
    <row r="60" spans="1:38">
      <c r="A60" s="15" t="s">
        <v>58</v>
      </c>
      <c r="B60" s="15"/>
      <c r="C60" s="15"/>
      <c r="D60" s="15"/>
      <c r="E60" s="15"/>
      <c r="F60" s="15"/>
      <c r="G60" s="15"/>
      <c r="H60" s="15"/>
      <c r="I60" s="15"/>
      <c r="J60" s="15"/>
      <c r="K60" s="15"/>
      <c r="L60" s="15"/>
      <c r="M60" s="15"/>
      <c r="N60" s="15"/>
      <c r="O60" s="15"/>
      <c r="P60" s="15"/>
      <c r="Q60" s="15"/>
      <c r="R60" s="15"/>
      <c r="S60" s="15"/>
      <c r="T60" s="15"/>
      <c r="U60" s="15"/>
      <c r="V60" s="15"/>
      <c r="W60" s="15"/>
      <c r="X60" s="15"/>
      <c r="Y60" s="15"/>
    </row>
    <row r="61" spans="1:38" ht="15" customHeight="1">
      <c r="A61" s="15"/>
      <c r="B61" s="284" t="s">
        <v>59</v>
      </c>
      <c r="C61" s="284"/>
      <c r="D61" s="284"/>
      <c r="E61" s="284"/>
      <c r="F61" s="284"/>
      <c r="G61" s="284"/>
      <c r="H61" s="284"/>
      <c r="I61" s="284"/>
      <c r="J61" s="284"/>
      <c r="K61" s="284"/>
      <c r="L61" s="284"/>
      <c r="M61" s="284"/>
      <c r="N61" s="284"/>
      <c r="O61" s="284"/>
      <c r="P61" s="284"/>
      <c r="Q61" s="284"/>
      <c r="R61" s="284"/>
      <c r="S61" s="284"/>
      <c r="T61" s="284"/>
      <c r="U61" s="284"/>
      <c r="V61" s="284"/>
      <c r="W61" s="284"/>
      <c r="X61" s="284"/>
      <c r="Y61" s="284"/>
    </row>
    <row r="62" spans="1:38">
      <c r="A62" s="180">
        <v>1</v>
      </c>
      <c r="B62" s="183" t="s">
        <v>185</v>
      </c>
      <c r="C62" s="184"/>
      <c r="D62" s="184"/>
      <c r="E62" s="184"/>
      <c r="F62" s="185"/>
      <c r="G62" s="171"/>
      <c r="H62" s="172"/>
      <c r="I62" s="172"/>
      <c r="J62" s="172"/>
      <c r="K62" s="172"/>
      <c r="L62" s="172"/>
      <c r="M62" s="172"/>
      <c r="N62" s="172"/>
      <c r="O62" s="172"/>
      <c r="P62" s="172"/>
      <c r="Q62" s="172"/>
      <c r="R62" s="172"/>
      <c r="S62" s="172"/>
      <c r="T62" s="172"/>
      <c r="U62" s="172"/>
      <c r="V62" s="172"/>
      <c r="W62" s="172"/>
      <c r="X62" s="172"/>
      <c r="Y62" s="173"/>
    </row>
    <row r="63" spans="1:38">
      <c r="A63" s="181"/>
      <c r="B63" s="183" t="s">
        <v>49</v>
      </c>
      <c r="C63" s="184"/>
      <c r="D63" s="184"/>
      <c r="E63" s="184"/>
      <c r="F63" s="185"/>
      <c r="G63" s="171"/>
      <c r="H63" s="172"/>
      <c r="I63" s="172"/>
      <c r="J63" s="172"/>
      <c r="K63" s="172"/>
      <c r="L63" s="172"/>
      <c r="M63" s="172"/>
      <c r="N63" s="172"/>
      <c r="O63" s="172"/>
      <c r="P63" s="172"/>
      <c r="Q63" s="172"/>
      <c r="R63" s="172"/>
      <c r="S63" s="172"/>
      <c r="T63" s="172"/>
      <c r="U63" s="172"/>
      <c r="V63" s="172"/>
      <c r="W63" s="172"/>
      <c r="X63" s="172"/>
      <c r="Y63" s="173"/>
    </row>
    <row r="64" spans="1:38">
      <c r="A64" s="181"/>
      <c r="B64" s="183" t="s">
        <v>50</v>
      </c>
      <c r="C64" s="184"/>
      <c r="D64" s="184"/>
      <c r="E64" s="184"/>
      <c r="F64" s="184"/>
      <c r="G64" s="184"/>
      <c r="H64" s="184"/>
      <c r="I64" s="184"/>
      <c r="J64" s="184"/>
      <c r="K64" s="184"/>
      <c r="L64" s="184"/>
      <c r="M64" s="184"/>
      <c r="N64" s="184"/>
      <c r="O64" s="184"/>
      <c r="P64" s="184"/>
      <c r="Q64" s="184"/>
      <c r="R64" s="184"/>
      <c r="S64" s="184"/>
      <c r="T64" s="184"/>
      <c r="U64" s="184"/>
      <c r="V64" s="184"/>
      <c r="W64" s="184"/>
      <c r="X64" s="184"/>
      <c r="Y64" s="185"/>
    </row>
    <row r="65" spans="1:26" ht="80" customHeight="1">
      <c r="A65" s="182"/>
      <c r="B65" s="186"/>
      <c r="C65" s="187"/>
      <c r="D65" s="187"/>
      <c r="E65" s="187"/>
      <c r="F65" s="187"/>
      <c r="G65" s="187"/>
      <c r="H65" s="187"/>
      <c r="I65" s="187"/>
      <c r="J65" s="187"/>
      <c r="K65" s="187"/>
      <c r="L65" s="187"/>
      <c r="M65" s="187"/>
      <c r="N65" s="187"/>
      <c r="O65" s="187"/>
      <c r="P65" s="187"/>
      <c r="Q65" s="187"/>
      <c r="R65" s="187"/>
      <c r="S65" s="187"/>
      <c r="T65" s="187"/>
      <c r="U65" s="187"/>
      <c r="V65" s="187"/>
      <c r="W65" s="187"/>
      <c r="X65" s="187"/>
      <c r="Y65" s="188"/>
    </row>
    <row r="66" spans="1:26">
      <c r="A66" s="180">
        <v>2</v>
      </c>
      <c r="B66" s="183" t="s">
        <v>185</v>
      </c>
      <c r="C66" s="184"/>
      <c r="D66" s="184"/>
      <c r="E66" s="184"/>
      <c r="F66" s="185"/>
      <c r="G66" s="171"/>
      <c r="H66" s="172"/>
      <c r="I66" s="172"/>
      <c r="J66" s="172"/>
      <c r="K66" s="172"/>
      <c r="L66" s="172"/>
      <c r="M66" s="172"/>
      <c r="N66" s="172"/>
      <c r="O66" s="172"/>
      <c r="P66" s="172"/>
      <c r="Q66" s="172"/>
      <c r="R66" s="172"/>
      <c r="S66" s="172"/>
      <c r="T66" s="172"/>
      <c r="U66" s="172"/>
      <c r="V66" s="172"/>
      <c r="W66" s="172"/>
      <c r="X66" s="172"/>
      <c r="Y66" s="173"/>
    </row>
    <row r="67" spans="1:26">
      <c r="A67" s="181"/>
      <c r="B67" s="183" t="s">
        <v>49</v>
      </c>
      <c r="C67" s="184"/>
      <c r="D67" s="184"/>
      <c r="E67" s="184"/>
      <c r="F67" s="185"/>
      <c r="G67" s="171"/>
      <c r="H67" s="172"/>
      <c r="I67" s="172"/>
      <c r="J67" s="172"/>
      <c r="K67" s="172"/>
      <c r="L67" s="172"/>
      <c r="M67" s="172"/>
      <c r="N67" s="172"/>
      <c r="O67" s="172"/>
      <c r="P67" s="172"/>
      <c r="Q67" s="172"/>
      <c r="R67" s="172"/>
      <c r="S67" s="172"/>
      <c r="T67" s="172"/>
      <c r="U67" s="172"/>
      <c r="V67" s="172"/>
      <c r="W67" s="172"/>
      <c r="X67" s="172"/>
      <c r="Y67" s="173"/>
    </row>
    <row r="68" spans="1:26">
      <c r="A68" s="181"/>
      <c r="B68" s="183" t="s">
        <v>50</v>
      </c>
      <c r="C68" s="184"/>
      <c r="D68" s="184"/>
      <c r="E68" s="184"/>
      <c r="F68" s="184"/>
      <c r="G68" s="184"/>
      <c r="H68" s="184"/>
      <c r="I68" s="184"/>
      <c r="J68" s="184"/>
      <c r="K68" s="184"/>
      <c r="L68" s="184"/>
      <c r="M68" s="184"/>
      <c r="N68" s="184"/>
      <c r="O68" s="184"/>
      <c r="P68" s="184"/>
      <c r="Q68" s="184"/>
      <c r="R68" s="184"/>
      <c r="S68" s="184"/>
      <c r="T68" s="184"/>
      <c r="U68" s="184"/>
      <c r="V68" s="184"/>
      <c r="W68" s="184"/>
      <c r="X68" s="184"/>
      <c r="Y68" s="185"/>
    </row>
    <row r="69" spans="1:26" ht="84" customHeight="1">
      <c r="A69" s="182"/>
      <c r="B69" s="186"/>
      <c r="C69" s="187"/>
      <c r="D69" s="187"/>
      <c r="E69" s="187"/>
      <c r="F69" s="187"/>
      <c r="G69" s="187"/>
      <c r="H69" s="187"/>
      <c r="I69" s="187"/>
      <c r="J69" s="187"/>
      <c r="K69" s="187"/>
      <c r="L69" s="187"/>
      <c r="M69" s="187"/>
      <c r="N69" s="187"/>
      <c r="O69" s="187"/>
      <c r="P69" s="187"/>
      <c r="Q69" s="187"/>
      <c r="R69" s="187"/>
      <c r="S69" s="187"/>
      <c r="T69" s="187"/>
      <c r="U69" s="187"/>
      <c r="V69" s="187"/>
      <c r="W69" s="187"/>
      <c r="X69" s="187"/>
      <c r="Y69" s="188"/>
    </row>
    <row r="71" spans="1:26">
      <c r="A71" s="6" t="s">
        <v>70</v>
      </c>
    </row>
    <row r="72" spans="1:26">
      <c r="B72" s="6" t="s">
        <v>71</v>
      </c>
    </row>
    <row r="73" spans="1:26" ht="25.5" customHeight="1">
      <c r="A73" s="101">
        <v>1</v>
      </c>
      <c r="B73" s="176" t="s">
        <v>72</v>
      </c>
      <c r="C73" s="177"/>
      <c r="D73" s="177"/>
      <c r="E73" s="164"/>
      <c r="F73" s="164"/>
      <c r="G73" s="164"/>
      <c r="H73" s="164"/>
      <c r="I73" s="164"/>
      <c r="J73" s="164"/>
      <c r="K73" s="164"/>
      <c r="L73" s="164"/>
      <c r="M73" s="164"/>
      <c r="N73" s="164"/>
      <c r="O73" s="164"/>
      <c r="P73" s="164"/>
      <c r="Q73" s="164"/>
      <c r="R73" s="164"/>
      <c r="S73" s="164"/>
      <c r="T73" s="164"/>
      <c r="U73" s="164"/>
      <c r="V73" s="164"/>
      <c r="W73" s="164"/>
      <c r="X73" s="164"/>
      <c r="Y73" s="165"/>
    </row>
    <row r="74" spans="1:26">
      <c r="A74" s="102"/>
      <c r="B74" s="178" t="s">
        <v>73</v>
      </c>
      <c r="C74" s="179"/>
      <c r="D74" s="179"/>
      <c r="E74" s="166"/>
      <c r="F74" s="166"/>
      <c r="G74" s="166"/>
      <c r="H74" s="166"/>
      <c r="I74" s="166"/>
      <c r="J74" s="166"/>
      <c r="K74" s="166"/>
      <c r="L74" s="166"/>
      <c r="M74" s="166"/>
      <c r="N74" s="166"/>
      <c r="O74" s="166"/>
      <c r="P74" s="166"/>
      <c r="Q74" s="166"/>
      <c r="R74" s="166"/>
      <c r="S74" s="166"/>
      <c r="T74" s="166"/>
      <c r="U74" s="166"/>
      <c r="V74" s="166"/>
      <c r="W74" s="166"/>
      <c r="X74" s="166"/>
      <c r="Y74" s="167"/>
    </row>
    <row r="75" spans="1:26" ht="25.5" customHeight="1">
      <c r="A75" s="101">
        <v>2</v>
      </c>
      <c r="B75" s="176" t="s">
        <v>72</v>
      </c>
      <c r="C75" s="177"/>
      <c r="D75" s="177"/>
      <c r="E75" s="164"/>
      <c r="F75" s="164"/>
      <c r="G75" s="164"/>
      <c r="H75" s="164"/>
      <c r="I75" s="164"/>
      <c r="J75" s="164"/>
      <c r="K75" s="164"/>
      <c r="L75" s="164"/>
      <c r="M75" s="164"/>
      <c r="N75" s="164"/>
      <c r="O75" s="164"/>
      <c r="P75" s="164"/>
      <c r="Q75" s="164"/>
      <c r="R75" s="164"/>
      <c r="S75" s="164"/>
      <c r="T75" s="164"/>
      <c r="U75" s="164"/>
      <c r="V75" s="164"/>
      <c r="W75" s="164"/>
      <c r="X75" s="164"/>
      <c r="Y75" s="165"/>
    </row>
    <row r="76" spans="1:26">
      <c r="A76" s="102"/>
      <c r="B76" s="178" t="s">
        <v>73</v>
      </c>
      <c r="C76" s="179"/>
      <c r="D76" s="179"/>
      <c r="E76" s="160"/>
      <c r="F76" s="160"/>
      <c r="G76" s="160"/>
      <c r="H76" s="160"/>
      <c r="I76" s="160"/>
      <c r="J76" s="160"/>
      <c r="K76" s="160"/>
      <c r="L76" s="160"/>
      <c r="M76" s="160"/>
      <c r="N76" s="160"/>
      <c r="O76" s="160"/>
      <c r="P76" s="160"/>
      <c r="Q76" s="160"/>
      <c r="R76" s="160"/>
      <c r="S76" s="160"/>
      <c r="T76" s="160"/>
      <c r="U76" s="160"/>
      <c r="V76" s="160"/>
      <c r="W76" s="160"/>
      <c r="X76" s="160"/>
      <c r="Y76" s="161"/>
    </row>
    <row r="77" spans="1:26" ht="25.5" customHeight="1">
      <c r="A77" s="101">
        <v>3</v>
      </c>
      <c r="B77" s="176" t="s">
        <v>72</v>
      </c>
      <c r="C77" s="177"/>
      <c r="D77" s="177"/>
      <c r="E77" s="164"/>
      <c r="F77" s="164"/>
      <c r="G77" s="164"/>
      <c r="H77" s="164"/>
      <c r="I77" s="164"/>
      <c r="J77" s="164"/>
      <c r="K77" s="164"/>
      <c r="L77" s="164"/>
      <c r="M77" s="164"/>
      <c r="N77" s="164"/>
      <c r="O77" s="164"/>
      <c r="P77" s="164"/>
      <c r="Q77" s="164"/>
      <c r="R77" s="164"/>
      <c r="S77" s="164"/>
      <c r="T77" s="164"/>
      <c r="U77" s="164"/>
      <c r="V77" s="164"/>
      <c r="W77" s="164"/>
      <c r="X77" s="164"/>
      <c r="Y77" s="165"/>
    </row>
    <row r="78" spans="1:26">
      <c r="A78" s="102"/>
      <c r="B78" s="178" t="s">
        <v>73</v>
      </c>
      <c r="C78" s="179"/>
      <c r="D78" s="179"/>
      <c r="E78" s="160"/>
      <c r="F78" s="160"/>
      <c r="G78" s="160"/>
      <c r="H78" s="160"/>
      <c r="I78" s="160"/>
      <c r="J78" s="160"/>
      <c r="K78" s="160"/>
      <c r="L78" s="160"/>
      <c r="M78" s="160"/>
      <c r="N78" s="160"/>
      <c r="O78" s="160"/>
      <c r="P78" s="160"/>
      <c r="Q78" s="160"/>
      <c r="R78" s="160"/>
      <c r="S78" s="160"/>
      <c r="T78" s="160"/>
      <c r="U78" s="160"/>
      <c r="V78" s="160"/>
      <c r="W78" s="160"/>
      <c r="X78" s="160"/>
      <c r="Y78" s="161"/>
    </row>
    <row r="80" spans="1:26">
      <c r="A80" s="6" t="s">
        <v>74</v>
      </c>
      <c r="B80" s="87"/>
      <c r="C80" s="87"/>
      <c r="D80" s="87"/>
      <c r="E80" s="29"/>
      <c r="F80" s="29"/>
      <c r="G80" s="29"/>
      <c r="H80" s="29"/>
      <c r="I80" s="29"/>
      <c r="J80" s="29"/>
      <c r="K80" s="29"/>
      <c r="L80" s="29"/>
      <c r="M80" s="29"/>
      <c r="N80" s="29"/>
      <c r="O80" s="29"/>
      <c r="P80" s="29"/>
      <c r="Q80" s="29"/>
      <c r="R80" s="29"/>
      <c r="S80" s="29"/>
      <c r="T80" s="29"/>
      <c r="U80" s="29"/>
      <c r="V80" s="29"/>
      <c r="W80" s="29"/>
      <c r="X80" s="29"/>
      <c r="Y80" s="53"/>
      <c r="Z80" s="108"/>
    </row>
    <row r="81" spans="1:25" ht="24" customHeight="1">
      <c r="A81" s="174" t="s">
        <v>75</v>
      </c>
      <c r="B81" s="175"/>
      <c r="C81" s="175"/>
      <c r="D81" s="175"/>
      <c r="E81" s="162"/>
      <c r="F81" s="162"/>
      <c r="G81" s="162"/>
      <c r="H81" s="162"/>
      <c r="I81" s="162"/>
      <c r="J81" s="162"/>
      <c r="K81" s="162"/>
      <c r="L81" s="162"/>
      <c r="M81" s="162"/>
      <c r="N81" s="162"/>
      <c r="O81" s="162"/>
      <c r="P81" s="162"/>
      <c r="Q81" s="162"/>
      <c r="R81" s="162"/>
      <c r="S81" s="162"/>
      <c r="T81" s="162"/>
      <c r="U81" s="162"/>
      <c r="V81" s="162"/>
      <c r="W81" s="162"/>
      <c r="X81" s="162"/>
      <c r="Y81" s="163"/>
    </row>
  </sheetData>
  <sheetProtection algorithmName="SHA-512" hashValue="pxgrOeicHNz6O9yBGXHCtoMX3IG98qgxP5mtaSAdRrMXDizWxCukjO554z1C6mG49+GhzLtfxXQyS95KUoSoIw==" saltValue="b9CImoSRSH79Rh1yqN2kcg==" spinCount="100000" sheet="1" formatCells="0" formatColumns="0" formatRows="0"/>
  <mergeCells count="118">
    <mergeCell ref="R52:S52"/>
    <mergeCell ref="T52:Y52"/>
    <mergeCell ref="B69:Y69"/>
    <mergeCell ref="B53:C53"/>
    <mergeCell ref="B62:F62"/>
    <mergeCell ref="B63:F63"/>
    <mergeCell ref="B66:F66"/>
    <mergeCell ref="B67:F67"/>
    <mergeCell ref="B61:Y61"/>
    <mergeCell ref="J52:K52"/>
    <mergeCell ref="L52:Q52"/>
    <mergeCell ref="B52:C52"/>
    <mergeCell ref="D52:I52"/>
    <mergeCell ref="Q55:S55"/>
    <mergeCell ref="T55:Y55"/>
    <mergeCell ref="D55:I55"/>
    <mergeCell ref="L55:P55"/>
    <mergeCell ref="B55:C57"/>
    <mergeCell ref="D56:Y56"/>
    <mergeCell ref="D57:Y57"/>
    <mergeCell ref="B49:C49"/>
    <mergeCell ref="D49:I49"/>
    <mergeCell ref="J49:K49"/>
    <mergeCell ref="L49:Y49"/>
    <mergeCell ref="B50:C50"/>
    <mergeCell ref="D50:I50"/>
    <mergeCell ref="J50:K50"/>
    <mergeCell ref="L50:Y50"/>
    <mergeCell ref="B51:C51"/>
    <mergeCell ref="D51:I51"/>
    <mergeCell ref="J51:K51"/>
    <mergeCell ref="B7:Y11"/>
    <mergeCell ref="B13:Y17"/>
    <mergeCell ref="A62:A65"/>
    <mergeCell ref="A2:Y2"/>
    <mergeCell ref="A3:Y3"/>
    <mergeCell ref="C19:D19"/>
    <mergeCell ref="E19:Y19"/>
    <mergeCell ref="A4:D4"/>
    <mergeCell ref="E4:Y4"/>
    <mergeCell ref="F45:I45"/>
    <mergeCell ref="J45:Y45"/>
    <mergeCell ref="F46:I46"/>
    <mergeCell ref="J46:Y46"/>
    <mergeCell ref="F41:I41"/>
    <mergeCell ref="F42:I44"/>
    <mergeCell ref="J42:N42"/>
    <mergeCell ref="P42:Y42"/>
    <mergeCell ref="J43:Y44"/>
    <mergeCell ref="J41:Y41"/>
    <mergeCell ref="A30:E32"/>
    <mergeCell ref="F30:I30"/>
    <mergeCell ref="J30:Y30"/>
    <mergeCell ref="F31:I31"/>
    <mergeCell ref="J31:Y31"/>
    <mergeCell ref="AB36:AD36"/>
    <mergeCell ref="AB35:AD35"/>
    <mergeCell ref="T36:Y36"/>
    <mergeCell ref="F37:I38"/>
    <mergeCell ref="J37:Y38"/>
    <mergeCell ref="F39:I39"/>
    <mergeCell ref="J39:Y39"/>
    <mergeCell ref="F40:I40"/>
    <mergeCell ref="J40:Y40"/>
    <mergeCell ref="F32:I32"/>
    <mergeCell ref="J32:Y32"/>
    <mergeCell ref="J35:Y35"/>
    <mergeCell ref="AC19:AE19"/>
    <mergeCell ref="AE28:AG28"/>
    <mergeCell ref="A22:Y22"/>
    <mergeCell ref="A23:E29"/>
    <mergeCell ref="F23:I24"/>
    <mergeCell ref="J23:Y24"/>
    <mergeCell ref="F25:I27"/>
    <mergeCell ref="J25:N25"/>
    <mergeCell ref="P25:Y25"/>
    <mergeCell ref="J26:Y27"/>
    <mergeCell ref="F28:I28"/>
    <mergeCell ref="J28:Y28"/>
    <mergeCell ref="F29:I29"/>
    <mergeCell ref="J29:Q29"/>
    <mergeCell ref="R29:V29"/>
    <mergeCell ref="W29:Y29"/>
    <mergeCell ref="A36:E46"/>
    <mergeCell ref="F36:I36"/>
    <mergeCell ref="J36:K36"/>
    <mergeCell ref="L36:Q36"/>
    <mergeCell ref="R36:S36"/>
    <mergeCell ref="A33:E35"/>
    <mergeCell ref="F33:I33"/>
    <mergeCell ref="J33:Y33"/>
    <mergeCell ref="F34:I34"/>
    <mergeCell ref="J34:Y34"/>
    <mergeCell ref="F35:I35"/>
    <mergeCell ref="E78:Y78"/>
    <mergeCell ref="E81:Y81"/>
    <mergeCell ref="E73:Y73"/>
    <mergeCell ref="E74:Y74"/>
    <mergeCell ref="E75:Y75"/>
    <mergeCell ref="E76:Y76"/>
    <mergeCell ref="E77:Y77"/>
    <mergeCell ref="D54:Y54"/>
    <mergeCell ref="G62:Y62"/>
    <mergeCell ref="G63:Y63"/>
    <mergeCell ref="G66:Y66"/>
    <mergeCell ref="G67:Y67"/>
    <mergeCell ref="A81:D81"/>
    <mergeCell ref="B73:D73"/>
    <mergeCell ref="B74:D74"/>
    <mergeCell ref="B75:D75"/>
    <mergeCell ref="B76:D76"/>
    <mergeCell ref="B77:D77"/>
    <mergeCell ref="B78:D78"/>
    <mergeCell ref="A66:A69"/>
    <mergeCell ref="B64:Y64"/>
    <mergeCell ref="B65:Y65"/>
    <mergeCell ref="B68:Y68"/>
    <mergeCell ref="J55:K55"/>
  </mergeCells>
  <phoneticPr fontId="4"/>
  <conditionalFormatting sqref="T55:Y55">
    <cfRule type="expression" dxfId="12" priority="5">
      <formula>IF($AC$56=TRUE,1,2)=1</formula>
    </cfRule>
  </conditionalFormatting>
  <conditionalFormatting sqref="D57:Y57">
    <cfRule type="expression" dxfId="11" priority="4">
      <formula>IF($AC$55=TRUE,1,2)=1</formula>
    </cfRule>
  </conditionalFormatting>
  <conditionalFormatting sqref="J55:K55">
    <cfRule type="expression" dxfId="10" priority="2">
      <formula>IF($AC$55=TRUE,1,2)=1</formula>
    </cfRule>
  </conditionalFormatting>
  <conditionalFormatting sqref="D54:Y54">
    <cfRule type="expression" dxfId="9" priority="1">
      <formula>IF($AC$54=TRUE,1,2)=1</formula>
    </cfRule>
  </conditionalFormatting>
  <pageMargins left="0.70866141732283472" right="0.70866141732283472" top="0.74803149606299213" bottom="0.55118110236220474" header="0.31496062992125984" footer="0.31496062992125984"/>
  <pageSetup paperSize="9" fitToHeight="0" orientation="portrait" r:id="rId1"/>
  <headerFooter>
    <oddFooter>&amp;L&amp;8&amp;A &amp;P/&amp;N</oddFooter>
  </headerFooter>
  <rowBreaks count="1" manualBreakCount="1">
    <brk id="69"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146050</xdr:colOff>
                    <xdr:row>34</xdr:row>
                    <xdr:rowOff>127000</xdr:rowOff>
                  </from>
                  <to>
                    <xdr:col>10</xdr:col>
                    <xdr:colOff>107950</xdr:colOff>
                    <xdr:row>36</xdr:row>
                    <xdr:rowOff>63500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17</xdr:col>
                    <xdr:colOff>133350</xdr:colOff>
                    <xdr:row>34</xdr:row>
                    <xdr:rowOff>127000</xdr:rowOff>
                  </from>
                  <to>
                    <xdr:col>18</xdr:col>
                    <xdr:colOff>133350</xdr:colOff>
                    <xdr:row>36</xdr:row>
                    <xdr:rowOff>82550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xdr:col>
                    <xdr:colOff>139700</xdr:colOff>
                    <xdr:row>17</xdr:row>
                    <xdr:rowOff>127000</xdr:rowOff>
                  </from>
                  <to>
                    <xdr:col>3</xdr:col>
                    <xdr:colOff>120650</xdr:colOff>
                    <xdr:row>19</xdr:row>
                    <xdr:rowOff>76200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xdr:col>
                    <xdr:colOff>133350</xdr:colOff>
                    <xdr:row>48</xdr:row>
                    <xdr:rowOff>50800</xdr:rowOff>
                  </from>
                  <to>
                    <xdr:col>2</xdr:col>
                    <xdr:colOff>57150</xdr:colOff>
                    <xdr:row>48</xdr:row>
                    <xdr:rowOff>203200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133350</xdr:colOff>
                    <xdr:row>48</xdr:row>
                    <xdr:rowOff>50800</xdr:rowOff>
                  </from>
                  <to>
                    <xdr:col>10</xdr:col>
                    <xdr:colOff>114300</xdr:colOff>
                    <xdr:row>48</xdr:row>
                    <xdr:rowOff>215900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xdr:col>
                    <xdr:colOff>133350</xdr:colOff>
                    <xdr:row>49</xdr:row>
                    <xdr:rowOff>50800</xdr:rowOff>
                  </from>
                  <to>
                    <xdr:col>2</xdr:col>
                    <xdr:colOff>114300</xdr:colOff>
                    <xdr:row>49</xdr:row>
                    <xdr:rowOff>215900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133350</xdr:colOff>
                    <xdr:row>49</xdr:row>
                    <xdr:rowOff>50800</xdr:rowOff>
                  </from>
                  <to>
                    <xdr:col>10</xdr:col>
                    <xdr:colOff>114300</xdr:colOff>
                    <xdr:row>49</xdr:row>
                    <xdr:rowOff>215900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xdr:col>
                    <xdr:colOff>133350</xdr:colOff>
                    <xdr:row>50</xdr:row>
                    <xdr:rowOff>50800</xdr:rowOff>
                  </from>
                  <to>
                    <xdr:col>2</xdr:col>
                    <xdr:colOff>114300</xdr:colOff>
                    <xdr:row>50</xdr:row>
                    <xdr:rowOff>215900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9</xdr:col>
                    <xdr:colOff>133350</xdr:colOff>
                    <xdr:row>51</xdr:row>
                    <xdr:rowOff>50800</xdr:rowOff>
                  </from>
                  <to>
                    <xdr:col>10</xdr:col>
                    <xdr:colOff>114300</xdr:colOff>
                    <xdr:row>51</xdr:row>
                    <xdr:rowOff>215900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xdr:col>
                    <xdr:colOff>133350</xdr:colOff>
                    <xdr:row>51</xdr:row>
                    <xdr:rowOff>50800</xdr:rowOff>
                  </from>
                  <to>
                    <xdr:col>2</xdr:col>
                    <xdr:colOff>114300</xdr:colOff>
                    <xdr:row>51</xdr:row>
                    <xdr:rowOff>215900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xdr:col>
                    <xdr:colOff>133350</xdr:colOff>
                    <xdr:row>52</xdr:row>
                    <xdr:rowOff>50800</xdr:rowOff>
                  </from>
                  <to>
                    <xdr:col>2</xdr:col>
                    <xdr:colOff>114300</xdr:colOff>
                    <xdr:row>52</xdr:row>
                    <xdr:rowOff>215900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9</xdr:col>
                    <xdr:colOff>133350</xdr:colOff>
                    <xdr:row>50</xdr:row>
                    <xdr:rowOff>50800</xdr:rowOff>
                  </from>
                  <to>
                    <xdr:col>10</xdr:col>
                    <xdr:colOff>114300</xdr:colOff>
                    <xdr:row>50</xdr:row>
                    <xdr:rowOff>215900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17</xdr:col>
                    <xdr:colOff>133350</xdr:colOff>
                    <xdr:row>51</xdr:row>
                    <xdr:rowOff>50800</xdr:rowOff>
                  </from>
                  <to>
                    <xdr:col>18</xdr:col>
                    <xdr:colOff>114300</xdr:colOff>
                    <xdr:row>51</xdr:row>
                    <xdr:rowOff>215900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1</xdr:col>
                    <xdr:colOff>133350</xdr:colOff>
                    <xdr:row>54</xdr:row>
                    <xdr:rowOff>50800</xdr:rowOff>
                  </from>
                  <to>
                    <xdr:col>2</xdr:col>
                    <xdr:colOff>114300</xdr:colOff>
                    <xdr:row>54</xdr:row>
                    <xdr:rowOff>215900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9</xdr:col>
                    <xdr:colOff>133350</xdr:colOff>
                    <xdr:row>54</xdr:row>
                    <xdr:rowOff>50800</xdr:rowOff>
                  </from>
                  <to>
                    <xdr:col>10</xdr:col>
                    <xdr:colOff>114300</xdr:colOff>
                    <xdr:row>54</xdr:row>
                    <xdr:rowOff>215900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20C4C-7F29-45C9-A755-962E58278881}">
  <sheetPr>
    <tabColor rgb="FF00B050"/>
    <pageSetUpPr fitToPage="1"/>
  </sheetPr>
  <dimension ref="A1:CF88"/>
  <sheetViews>
    <sheetView showGridLines="0" zoomScale="70" zoomScaleNormal="70" zoomScaleSheetLayoutView="83" workbookViewId="0">
      <selection activeCell="B1" sqref="B1:BR1"/>
    </sheetView>
  </sheetViews>
  <sheetFormatPr defaultRowHeight="13.5"/>
  <cols>
    <col min="1" max="1" width="0.9140625" style="4" customWidth="1"/>
    <col min="2" max="65" width="2.5" style="4" customWidth="1"/>
    <col min="66" max="70" width="3.08203125" style="4" customWidth="1"/>
    <col min="71" max="71" width="0.9140625" style="4" customWidth="1"/>
    <col min="72" max="72" width="3.08203125" style="4" customWidth="1"/>
    <col min="73" max="76" width="3.83203125" style="4" customWidth="1"/>
    <col min="77" max="78" width="16.08203125" style="4" customWidth="1"/>
    <col min="79" max="79" width="13.5" style="4" customWidth="1"/>
    <col min="80" max="80" width="15.75" style="4" customWidth="1"/>
    <col min="81" max="81" width="4" style="4" customWidth="1"/>
    <col min="82" max="82" width="23.6640625" style="4" hidden="1" customWidth="1"/>
    <col min="83" max="83" width="6.9140625" style="4" hidden="1" customWidth="1"/>
    <col min="84" max="84" width="8.6640625" style="4" hidden="1" customWidth="1"/>
    <col min="85" max="16384" width="8.6640625" style="4"/>
  </cols>
  <sheetData>
    <row r="1" spans="1:79" ht="15">
      <c r="B1" s="297" t="s">
        <v>91</v>
      </c>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c r="AU1" s="297"/>
      <c r="AV1" s="297"/>
      <c r="AW1" s="297"/>
      <c r="AX1" s="297"/>
      <c r="AY1" s="297"/>
      <c r="AZ1" s="297"/>
      <c r="BA1" s="297"/>
      <c r="BB1" s="297"/>
      <c r="BC1" s="297"/>
      <c r="BD1" s="297"/>
      <c r="BE1" s="297"/>
      <c r="BF1" s="297"/>
      <c r="BG1" s="297"/>
      <c r="BH1" s="297"/>
      <c r="BI1" s="297"/>
      <c r="BJ1" s="297"/>
      <c r="BK1" s="297"/>
      <c r="BL1" s="297"/>
      <c r="BM1" s="297"/>
      <c r="BN1" s="297"/>
      <c r="BO1" s="297"/>
      <c r="BP1" s="297"/>
      <c r="BQ1" s="297"/>
      <c r="BR1" s="297"/>
    </row>
    <row r="2" spans="1:79" ht="15">
      <c r="AZ2" s="5"/>
      <c r="BA2" s="6"/>
      <c r="BB2" s="6"/>
      <c r="BC2" s="6"/>
      <c r="BD2" s="5"/>
      <c r="BE2" s="5"/>
      <c r="BF2" s="5"/>
      <c r="BG2" s="5"/>
      <c r="BH2" s="5"/>
      <c r="BI2" s="5"/>
    </row>
    <row r="3" spans="1:79" ht="15" customHeight="1">
      <c r="B3" s="313" t="s">
        <v>217</v>
      </c>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13"/>
      <c r="BS3" s="313"/>
      <c r="BT3" s="313"/>
      <c r="BU3" s="313"/>
      <c r="BV3" s="313"/>
      <c r="BW3" s="313"/>
      <c r="BX3" s="313"/>
    </row>
    <row r="4" spans="1:79" ht="6.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8"/>
      <c r="BA4" s="9"/>
      <c r="BB4" s="9"/>
      <c r="BC4" s="9"/>
      <c r="BD4" s="8"/>
      <c r="BE4" s="8"/>
      <c r="BF4" s="8"/>
      <c r="BG4" s="8"/>
      <c r="BH4" s="8"/>
      <c r="BI4" s="8"/>
      <c r="BJ4" s="7"/>
      <c r="BK4" s="7"/>
      <c r="BL4" s="7"/>
      <c r="BM4" s="7"/>
      <c r="BN4" s="7"/>
      <c r="BO4" s="7"/>
      <c r="BP4" s="7"/>
      <c r="BQ4" s="7"/>
      <c r="BR4" s="7"/>
      <c r="BS4" s="7"/>
    </row>
    <row r="5" spans="1:79" ht="22" customHeight="1">
      <c r="A5" s="10"/>
      <c r="B5" s="358" t="s">
        <v>31</v>
      </c>
      <c r="C5" s="359"/>
      <c r="D5" s="359"/>
      <c r="E5" s="359"/>
      <c r="F5" s="359"/>
      <c r="G5" s="360"/>
      <c r="H5" s="361" t="str">
        <f>IF('別紙1-代表企業の概要'!E4="","",'別紙1-代表企業の概要'!E4)</f>
        <v/>
      </c>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3"/>
      <c r="BS5" s="10"/>
      <c r="BV5" s="106"/>
      <c r="BW5" s="106"/>
      <c r="BX5" s="106"/>
      <c r="BZ5" s="115" t="s">
        <v>188</v>
      </c>
      <c r="CA5" s="115" t="s">
        <v>189</v>
      </c>
    </row>
    <row r="6" spans="1:79" ht="13.5" customHeight="1">
      <c r="A6" s="10"/>
      <c r="B6" s="11"/>
      <c r="C6" s="11"/>
      <c r="D6" s="11"/>
      <c r="E6" s="11"/>
      <c r="F6" s="11"/>
      <c r="G6" s="11"/>
      <c r="H6" s="11"/>
      <c r="I6" s="11"/>
      <c r="J6" s="11"/>
      <c r="K6" s="11"/>
      <c r="L6" s="12"/>
      <c r="M6" s="12"/>
      <c r="N6" s="12"/>
      <c r="O6" s="12"/>
      <c r="P6" s="12"/>
      <c r="Q6" s="12"/>
      <c r="R6" s="12"/>
      <c r="S6" s="12"/>
      <c r="T6" s="12"/>
      <c r="U6" s="12"/>
      <c r="BF6" s="12"/>
      <c r="BG6" s="12"/>
      <c r="BH6" s="12"/>
      <c r="BI6" s="12"/>
      <c r="BJ6" s="12"/>
      <c r="BK6" s="12"/>
      <c r="BL6" s="12"/>
      <c r="BM6" s="12"/>
      <c r="BS6" s="10"/>
      <c r="BV6" s="119"/>
      <c r="BW6" s="119"/>
      <c r="BX6" s="119"/>
      <c r="BZ6" s="429" t="s">
        <v>196</v>
      </c>
      <c r="CA6" s="430">
        <f>BZ38</f>
        <v>0</v>
      </c>
    </row>
    <row r="7" spans="1:79" ht="14" thickBot="1">
      <c r="A7" s="10"/>
      <c r="B7" s="13" t="s">
        <v>32</v>
      </c>
      <c r="C7" s="12"/>
      <c r="D7" s="12"/>
      <c r="E7" s="12"/>
      <c r="F7" s="12"/>
      <c r="G7" s="12"/>
      <c r="H7" s="12"/>
      <c r="I7" s="12"/>
      <c r="J7" s="12"/>
      <c r="K7" s="12"/>
      <c r="L7" s="12"/>
      <c r="M7" s="12"/>
      <c r="N7" s="12"/>
      <c r="O7" s="12"/>
      <c r="P7" s="12"/>
      <c r="Q7" s="12"/>
      <c r="R7" s="12"/>
      <c r="S7" s="12"/>
      <c r="T7" s="12"/>
      <c r="AD7" s="12"/>
      <c r="AE7" s="12"/>
      <c r="AF7" s="12"/>
      <c r="AG7" s="12"/>
      <c r="AH7" s="12"/>
      <c r="AI7" s="12"/>
      <c r="AJ7" s="12"/>
      <c r="AK7" s="12"/>
      <c r="AL7" s="12"/>
      <c r="AM7" s="12"/>
      <c r="AN7" s="12"/>
      <c r="AO7" s="12"/>
      <c r="AP7" s="12"/>
      <c r="AQ7" s="12"/>
      <c r="AR7" s="12"/>
      <c r="AS7" s="13" t="s">
        <v>33</v>
      </c>
      <c r="AT7" s="12"/>
      <c r="AU7" s="12"/>
      <c r="AV7" s="12"/>
      <c r="AW7" s="12"/>
      <c r="AX7" s="12"/>
      <c r="AY7" s="12"/>
      <c r="AZ7" s="12"/>
      <c r="BA7" s="12"/>
      <c r="BB7" s="12"/>
      <c r="BC7" s="12"/>
      <c r="BD7" s="12"/>
      <c r="BE7" s="12"/>
      <c r="BF7" s="12"/>
      <c r="BG7" s="12"/>
      <c r="BH7" s="12"/>
      <c r="BI7" s="12"/>
      <c r="BJ7" s="12"/>
      <c r="BK7" s="12"/>
      <c r="BL7" s="12"/>
      <c r="BM7" s="12"/>
      <c r="BS7" s="10"/>
      <c r="BV7" s="119"/>
      <c r="BW7" s="119"/>
      <c r="BX7" s="119"/>
      <c r="BZ7" s="429"/>
      <c r="CA7" s="430"/>
    </row>
    <row r="8" spans="1:79" ht="14" customHeight="1" thickBot="1">
      <c r="A8" s="10"/>
      <c r="B8" s="364" t="s">
        <v>34</v>
      </c>
      <c r="C8" s="365"/>
      <c r="D8" s="365"/>
      <c r="E8" s="365"/>
      <c r="F8" s="365"/>
      <c r="G8" s="365"/>
      <c r="H8" s="365"/>
      <c r="I8" s="365"/>
      <c r="J8" s="366"/>
      <c r="K8" s="14"/>
      <c r="L8" s="14"/>
      <c r="M8" s="14"/>
      <c r="N8" s="14"/>
      <c r="O8" s="14"/>
      <c r="P8" s="14"/>
      <c r="Q8" s="14"/>
      <c r="R8" s="14"/>
      <c r="S8" s="14"/>
      <c r="T8" s="14"/>
      <c r="U8" s="14"/>
      <c r="V8" s="14"/>
      <c r="W8" s="367" t="s">
        <v>77</v>
      </c>
      <c r="X8" s="368"/>
      <c r="Y8" s="368"/>
      <c r="Z8" s="368"/>
      <c r="AA8" s="368"/>
      <c r="AB8" s="368"/>
      <c r="AC8" s="368"/>
      <c r="AD8" s="368"/>
      <c r="AE8" s="369"/>
      <c r="AF8" s="14"/>
      <c r="AG8" s="14"/>
      <c r="AH8" s="14"/>
      <c r="AI8" s="14"/>
      <c r="AJ8" s="14"/>
      <c r="AK8" s="14"/>
      <c r="AL8" s="14"/>
      <c r="AM8" s="14"/>
      <c r="AN8" s="14"/>
      <c r="AO8" s="14"/>
      <c r="AP8" s="14"/>
      <c r="AQ8" s="14"/>
      <c r="BS8" s="10"/>
      <c r="BV8" s="119"/>
      <c r="BW8" s="119"/>
      <c r="BX8" s="119"/>
      <c r="BZ8" s="429" t="s">
        <v>195</v>
      </c>
      <c r="CA8" s="430" t="str">
        <f>BT38</f>
        <v>-</v>
      </c>
    </row>
    <row r="9" spans="1:79">
      <c r="A9" s="10"/>
      <c r="B9" s="370"/>
      <c r="C9" s="371"/>
      <c r="D9" s="371"/>
      <c r="E9" s="371"/>
      <c r="F9" s="371"/>
      <c r="G9" s="371"/>
      <c r="H9" s="371"/>
      <c r="I9" s="371"/>
      <c r="J9" s="371"/>
      <c r="K9" s="371"/>
      <c r="L9" s="371"/>
      <c r="M9" s="371"/>
      <c r="N9" s="371"/>
      <c r="O9" s="371"/>
      <c r="P9" s="371"/>
      <c r="Q9" s="371"/>
      <c r="R9" s="371"/>
      <c r="S9" s="371"/>
      <c r="T9" s="371"/>
      <c r="U9" s="371"/>
      <c r="V9" s="372"/>
      <c r="W9" s="370"/>
      <c r="X9" s="371"/>
      <c r="Y9" s="371"/>
      <c r="Z9" s="371"/>
      <c r="AA9" s="371"/>
      <c r="AB9" s="371"/>
      <c r="AC9" s="371"/>
      <c r="AD9" s="371"/>
      <c r="AE9" s="371"/>
      <c r="AF9" s="371"/>
      <c r="AG9" s="371"/>
      <c r="AH9" s="371"/>
      <c r="AI9" s="371"/>
      <c r="AJ9" s="371"/>
      <c r="AK9" s="371"/>
      <c r="AL9" s="371"/>
      <c r="AM9" s="371"/>
      <c r="AN9" s="371"/>
      <c r="AO9" s="371"/>
      <c r="AP9" s="371"/>
      <c r="AQ9" s="372"/>
      <c r="AR9" s="15"/>
      <c r="AS9" s="314"/>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6"/>
      <c r="BS9" s="10"/>
      <c r="BV9" s="119"/>
      <c r="BW9" s="119"/>
      <c r="BX9" s="119"/>
      <c r="BZ9" s="429"/>
      <c r="CA9" s="430"/>
    </row>
    <row r="10" spans="1:79" ht="13.5" customHeight="1">
      <c r="A10" s="10"/>
      <c r="B10" s="373"/>
      <c r="C10" s="374"/>
      <c r="D10" s="374"/>
      <c r="E10" s="374"/>
      <c r="F10" s="374"/>
      <c r="G10" s="374"/>
      <c r="H10" s="374"/>
      <c r="I10" s="374"/>
      <c r="J10" s="374"/>
      <c r="K10" s="374"/>
      <c r="L10" s="374"/>
      <c r="M10" s="374"/>
      <c r="N10" s="374"/>
      <c r="O10" s="374"/>
      <c r="P10" s="374"/>
      <c r="Q10" s="374"/>
      <c r="R10" s="374"/>
      <c r="S10" s="374"/>
      <c r="T10" s="374"/>
      <c r="U10" s="374"/>
      <c r="V10" s="375"/>
      <c r="W10" s="373"/>
      <c r="X10" s="374"/>
      <c r="Y10" s="374"/>
      <c r="Z10" s="374"/>
      <c r="AA10" s="374"/>
      <c r="AB10" s="374"/>
      <c r="AC10" s="374"/>
      <c r="AD10" s="374"/>
      <c r="AE10" s="374"/>
      <c r="AF10" s="374"/>
      <c r="AG10" s="374"/>
      <c r="AH10" s="374"/>
      <c r="AI10" s="374"/>
      <c r="AJ10" s="374"/>
      <c r="AK10" s="374"/>
      <c r="AL10" s="374"/>
      <c r="AM10" s="374"/>
      <c r="AN10" s="374"/>
      <c r="AO10" s="374"/>
      <c r="AP10" s="374"/>
      <c r="AQ10" s="375"/>
      <c r="AR10" s="15"/>
      <c r="AS10" s="317"/>
      <c r="AT10" s="318"/>
      <c r="AU10" s="318"/>
      <c r="AV10" s="318"/>
      <c r="AW10" s="318"/>
      <c r="AX10" s="318"/>
      <c r="AY10" s="318"/>
      <c r="AZ10" s="318"/>
      <c r="BA10" s="318"/>
      <c r="BB10" s="318"/>
      <c r="BC10" s="318"/>
      <c r="BD10" s="318"/>
      <c r="BE10" s="318"/>
      <c r="BF10" s="318"/>
      <c r="BG10" s="318"/>
      <c r="BH10" s="318"/>
      <c r="BI10" s="318"/>
      <c r="BJ10" s="318"/>
      <c r="BK10" s="318"/>
      <c r="BL10" s="318"/>
      <c r="BM10" s="318"/>
      <c r="BN10" s="318"/>
      <c r="BO10" s="318"/>
      <c r="BP10" s="318"/>
      <c r="BQ10" s="318"/>
      <c r="BR10" s="319"/>
      <c r="BS10" s="10"/>
      <c r="BV10" s="119"/>
      <c r="BW10" s="119"/>
      <c r="BX10" s="119"/>
      <c r="BZ10" s="429" t="s">
        <v>187</v>
      </c>
      <c r="CA10" s="431" t="e">
        <f ca="1">SUMIF(D32:I37,"連携企業",BN32:BR37)/CA8</f>
        <v>#VALUE!</v>
      </c>
    </row>
    <row r="11" spans="1:79">
      <c r="A11" s="10"/>
      <c r="B11" s="373"/>
      <c r="C11" s="374"/>
      <c r="D11" s="374"/>
      <c r="E11" s="374"/>
      <c r="F11" s="374"/>
      <c r="G11" s="374"/>
      <c r="H11" s="374"/>
      <c r="I11" s="374"/>
      <c r="J11" s="374"/>
      <c r="K11" s="374"/>
      <c r="L11" s="374"/>
      <c r="M11" s="374"/>
      <c r="N11" s="374"/>
      <c r="O11" s="374"/>
      <c r="P11" s="374"/>
      <c r="Q11" s="374"/>
      <c r="R11" s="374"/>
      <c r="S11" s="374"/>
      <c r="T11" s="374"/>
      <c r="U11" s="374"/>
      <c r="V11" s="375"/>
      <c r="W11" s="373"/>
      <c r="X11" s="374"/>
      <c r="Y11" s="374"/>
      <c r="Z11" s="374"/>
      <c r="AA11" s="374"/>
      <c r="AB11" s="374"/>
      <c r="AC11" s="374"/>
      <c r="AD11" s="374"/>
      <c r="AE11" s="374"/>
      <c r="AF11" s="374"/>
      <c r="AG11" s="374"/>
      <c r="AH11" s="374"/>
      <c r="AI11" s="374"/>
      <c r="AJ11" s="374"/>
      <c r="AK11" s="374"/>
      <c r="AL11" s="374"/>
      <c r="AM11" s="374"/>
      <c r="AN11" s="374"/>
      <c r="AO11" s="374"/>
      <c r="AP11" s="374"/>
      <c r="AQ11" s="375"/>
      <c r="AR11" s="15"/>
      <c r="AS11" s="317"/>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9"/>
      <c r="BS11" s="10"/>
      <c r="BV11" s="119"/>
      <c r="BW11" s="119"/>
      <c r="BX11" s="119"/>
      <c r="BZ11" s="429"/>
      <c r="CA11" s="431"/>
    </row>
    <row r="12" spans="1:79" ht="13.5" customHeight="1">
      <c r="A12" s="10"/>
      <c r="B12" s="373"/>
      <c r="C12" s="374"/>
      <c r="D12" s="374"/>
      <c r="E12" s="374"/>
      <c r="F12" s="374"/>
      <c r="G12" s="374"/>
      <c r="H12" s="374"/>
      <c r="I12" s="374"/>
      <c r="J12" s="374"/>
      <c r="K12" s="374"/>
      <c r="L12" s="374"/>
      <c r="M12" s="374"/>
      <c r="N12" s="374"/>
      <c r="O12" s="374"/>
      <c r="P12" s="374"/>
      <c r="Q12" s="374"/>
      <c r="R12" s="374"/>
      <c r="S12" s="374"/>
      <c r="T12" s="374"/>
      <c r="U12" s="374"/>
      <c r="V12" s="375"/>
      <c r="W12" s="373"/>
      <c r="X12" s="374"/>
      <c r="Y12" s="374"/>
      <c r="Z12" s="374"/>
      <c r="AA12" s="374"/>
      <c r="AB12" s="374"/>
      <c r="AC12" s="374"/>
      <c r="AD12" s="374"/>
      <c r="AE12" s="374"/>
      <c r="AF12" s="374"/>
      <c r="AG12" s="374"/>
      <c r="AH12" s="374"/>
      <c r="AI12" s="374"/>
      <c r="AJ12" s="374"/>
      <c r="AK12" s="374"/>
      <c r="AL12" s="374"/>
      <c r="AM12" s="374"/>
      <c r="AN12" s="374"/>
      <c r="AO12" s="374"/>
      <c r="AP12" s="374"/>
      <c r="AQ12" s="375"/>
      <c r="AR12" s="15"/>
      <c r="AS12" s="317"/>
      <c r="AT12" s="318"/>
      <c r="AU12" s="318"/>
      <c r="AV12" s="318"/>
      <c r="AW12" s="318"/>
      <c r="AX12" s="318"/>
      <c r="AY12" s="318"/>
      <c r="AZ12" s="318"/>
      <c r="BA12" s="318"/>
      <c r="BB12" s="318"/>
      <c r="BC12" s="318"/>
      <c r="BD12" s="318"/>
      <c r="BE12" s="318"/>
      <c r="BF12" s="318"/>
      <c r="BG12" s="318"/>
      <c r="BH12" s="318"/>
      <c r="BI12" s="318"/>
      <c r="BJ12" s="318"/>
      <c r="BK12" s="318"/>
      <c r="BL12" s="318"/>
      <c r="BM12" s="318"/>
      <c r="BN12" s="318"/>
      <c r="BO12" s="318"/>
      <c r="BP12" s="318"/>
      <c r="BQ12" s="318"/>
      <c r="BR12" s="319"/>
      <c r="BS12" s="10"/>
      <c r="BV12" s="119"/>
      <c r="BW12" s="119"/>
      <c r="BX12" s="119"/>
      <c r="BZ12" s="429" t="s">
        <v>197</v>
      </c>
      <c r="CA12" s="432">
        <f>COUNTIF(AY19:BC26,"連携企業")</f>
        <v>0</v>
      </c>
    </row>
    <row r="13" spans="1:79">
      <c r="A13" s="10"/>
      <c r="B13" s="373"/>
      <c r="C13" s="374"/>
      <c r="D13" s="374"/>
      <c r="E13" s="374"/>
      <c r="F13" s="374"/>
      <c r="G13" s="374"/>
      <c r="H13" s="374"/>
      <c r="I13" s="374"/>
      <c r="J13" s="374"/>
      <c r="K13" s="374"/>
      <c r="L13" s="374"/>
      <c r="M13" s="374"/>
      <c r="N13" s="374"/>
      <c r="O13" s="374"/>
      <c r="P13" s="374"/>
      <c r="Q13" s="374"/>
      <c r="R13" s="374"/>
      <c r="S13" s="374"/>
      <c r="T13" s="374"/>
      <c r="U13" s="374"/>
      <c r="V13" s="375"/>
      <c r="W13" s="373"/>
      <c r="X13" s="374"/>
      <c r="Y13" s="374"/>
      <c r="Z13" s="374"/>
      <c r="AA13" s="374"/>
      <c r="AB13" s="374"/>
      <c r="AC13" s="374"/>
      <c r="AD13" s="374"/>
      <c r="AE13" s="374"/>
      <c r="AF13" s="374"/>
      <c r="AG13" s="374"/>
      <c r="AH13" s="374"/>
      <c r="AI13" s="374"/>
      <c r="AJ13" s="374"/>
      <c r="AK13" s="374"/>
      <c r="AL13" s="374"/>
      <c r="AM13" s="374"/>
      <c r="AN13" s="374"/>
      <c r="AO13" s="374"/>
      <c r="AP13" s="374"/>
      <c r="AQ13" s="375"/>
      <c r="AR13" s="15"/>
      <c r="AS13" s="317"/>
      <c r="AT13" s="318"/>
      <c r="AU13" s="318"/>
      <c r="AV13" s="318"/>
      <c r="AW13" s="318"/>
      <c r="AX13" s="318"/>
      <c r="AY13" s="318"/>
      <c r="AZ13" s="318"/>
      <c r="BA13" s="318"/>
      <c r="BB13" s="318"/>
      <c r="BC13" s="318"/>
      <c r="BD13" s="318"/>
      <c r="BE13" s="318"/>
      <c r="BF13" s="318"/>
      <c r="BG13" s="318"/>
      <c r="BH13" s="318"/>
      <c r="BI13" s="318"/>
      <c r="BJ13" s="318"/>
      <c r="BK13" s="318"/>
      <c r="BL13" s="318"/>
      <c r="BM13" s="318"/>
      <c r="BN13" s="318"/>
      <c r="BO13" s="318"/>
      <c r="BP13" s="318"/>
      <c r="BQ13" s="318"/>
      <c r="BR13" s="319"/>
      <c r="BS13" s="10"/>
      <c r="BV13" s="119"/>
      <c r="BW13" s="119"/>
      <c r="BX13" s="119"/>
      <c r="BZ13" s="429"/>
      <c r="CA13" s="432"/>
    </row>
    <row r="14" spans="1:79" ht="14" customHeight="1" thickBot="1">
      <c r="A14" s="10"/>
      <c r="B14" s="376"/>
      <c r="C14" s="377"/>
      <c r="D14" s="377"/>
      <c r="E14" s="377"/>
      <c r="F14" s="377"/>
      <c r="G14" s="377"/>
      <c r="H14" s="377"/>
      <c r="I14" s="377"/>
      <c r="J14" s="377"/>
      <c r="K14" s="377"/>
      <c r="L14" s="377"/>
      <c r="M14" s="377"/>
      <c r="N14" s="377"/>
      <c r="O14" s="377"/>
      <c r="P14" s="377"/>
      <c r="Q14" s="377"/>
      <c r="R14" s="377"/>
      <c r="S14" s="377"/>
      <c r="T14" s="377"/>
      <c r="U14" s="377"/>
      <c r="V14" s="378"/>
      <c r="W14" s="376"/>
      <c r="X14" s="377"/>
      <c r="Y14" s="377"/>
      <c r="Z14" s="377"/>
      <c r="AA14" s="377"/>
      <c r="AB14" s="377"/>
      <c r="AC14" s="377"/>
      <c r="AD14" s="377"/>
      <c r="AE14" s="377"/>
      <c r="AF14" s="377"/>
      <c r="AG14" s="377"/>
      <c r="AH14" s="377"/>
      <c r="AI14" s="377"/>
      <c r="AJ14" s="377"/>
      <c r="AK14" s="377"/>
      <c r="AL14" s="377"/>
      <c r="AM14" s="377"/>
      <c r="AN14" s="377"/>
      <c r="AO14" s="377"/>
      <c r="AP14" s="377"/>
      <c r="AQ14" s="378"/>
      <c r="AR14" s="15"/>
      <c r="AS14" s="320"/>
      <c r="AT14" s="321"/>
      <c r="AU14" s="321"/>
      <c r="AV14" s="321"/>
      <c r="AW14" s="321"/>
      <c r="AX14" s="321"/>
      <c r="AY14" s="321"/>
      <c r="AZ14" s="321"/>
      <c r="BA14" s="321"/>
      <c r="BB14" s="321"/>
      <c r="BC14" s="321"/>
      <c r="BD14" s="321"/>
      <c r="BE14" s="321"/>
      <c r="BF14" s="321"/>
      <c r="BG14" s="321"/>
      <c r="BH14" s="321"/>
      <c r="BI14" s="321"/>
      <c r="BJ14" s="321"/>
      <c r="BK14" s="321"/>
      <c r="BL14" s="321"/>
      <c r="BM14" s="321"/>
      <c r="BN14" s="321"/>
      <c r="BO14" s="321"/>
      <c r="BP14" s="321"/>
      <c r="BQ14" s="321"/>
      <c r="BR14" s="322"/>
      <c r="BS14" s="10"/>
      <c r="BV14" s="119"/>
      <c r="BW14" s="119"/>
      <c r="BX14" s="119"/>
      <c r="BZ14" s="429" t="s">
        <v>198</v>
      </c>
      <c r="CA14" s="432">
        <f>COUNTIF(CE32:CE37,TRUE)</f>
        <v>0</v>
      </c>
    </row>
    <row r="15" spans="1:79" ht="12" customHeight="1">
      <c r="A15" s="10"/>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BS15" s="10"/>
      <c r="BU15" s="119"/>
      <c r="BV15" s="119"/>
      <c r="BW15" s="119"/>
      <c r="BX15" s="119"/>
      <c r="BY15" s="28"/>
      <c r="BZ15" s="429"/>
      <c r="CA15" s="432"/>
    </row>
    <row r="16" spans="1:79" ht="28.5" customHeight="1" thickBot="1">
      <c r="A16" s="10"/>
      <c r="B16" s="14" t="s">
        <v>65</v>
      </c>
      <c r="C16" s="17"/>
      <c r="D16" s="17"/>
      <c r="E16" s="17"/>
      <c r="F16" s="17"/>
      <c r="G16" s="17"/>
      <c r="H16" s="18"/>
      <c r="I16" s="18"/>
      <c r="J16" s="18"/>
      <c r="K16" s="18"/>
      <c r="L16" s="19"/>
      <c r="M16" s="19"/>
      <c r="N16" s="19"/>
      <c r="O16" s="19"/>
      <c r="P16" s="19"/>
      <c r="Q16" s="19"/>
      <c r="R16" s="19"/>
      <c r="S16" s="19"/>
      <c r="T16" s="19"/>
      <c r="U16" s="19"/>
      <c r="V16" s="19"/>
      <c r="W16" s="19"/>
      <c r="X16" s="19"/>
      <c r="Y16" s="18"/>
      <c r="Z16" s="18"/>
      <c r="AA16" s="18"/>
      <c r="AB16" s="18"/>
      <c r="AC16" s="18"/>
      <c r="AD16" s="18"/>
      <c r="AE16" s="18"/>
      <c r="AF16" s="18"/>
      <c r="AG16" s="18"/>
      <c r="AH16" s="18"/>
      <c r="AI16" s="18"/>
      <c r="AJ16" s="18"/>
      <c r="AK16" s="18"/>
      <c r="AL16" s="18"/>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S16" s="10"/>
    </row>
    <row r="17" spans="1:84" ht="23.5" customHeight="1">
      <c r="A17" s="10"/>
      <c r="B17" s="326" t="s">
        <v>76</v>
      </c>
      <c r="C17" s="327"/>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8"/>
      <c r="AM17" s="384" t="s">
        <v>66</v>
      </c>
      <c r="AN17" s="385"/>
      <c r="AO17" s="385"/>
      <c r="AP17" s="385"/>
      <c r="AQ17" s="385"/>
      <c r="AR17" s="385"/>
      <c r="AS17" s="385"/>
      <c r="AT17" s="385"/>
      <c r="AU17" s="385"/>
      <c r="AV17" s="385"/>
      <c r="AW17" s="385"/>
      <c r="AX17" s="386"/>
      <c r="AY17" s="304" t="s">
        <v>67</v>
      </c>
      <c r="AZ17" s="304"/>
      <c r="BA17" s="304"/>
      <c r="BB17" s="304"/>
      <c r="BC17" s="304"/>
      <c r="BD17" s="344" t="s">
        <v>199</v>
      </c>
      <c r="BE17" s="344"/>
      <c r="BF17" s="344"/>
      <c r="BG17" s="304" t="s">
        <v>69</v>
      </c>
      <c r="BH17" s="304"/>
      <c r="BI17" s="304"/>
      <c r="BJ17" s="304"/>
      <c r="BK17" s="304"/>
      <c r="BL17" s="304"/>
      <c r="BM17" s="304"/>
      <c r="BN17" s="304"/>
      <c r="BO17" s="304"/>
      <c r="BP17" s="304"/>
      <c r="BQ17" s="304"/>
      <c r="BR17" s="305"/>
      <c r="BS17" s="10"/>
      <c r="BT17" s="335" t="s">
        <v>92</v>
      </c>
      <c r="BU17" s="336"/>
      <c r="BV17" s="336"/>
      <c r="BW17" s="336"/>
      <c r="BX17" s="337"/>
      <c r="BZ17" s="115" t="s">
        <v>188</v>
      </c>
      <c r="CA17" s="115" t="s">
        <v>191</v>
      </c>
      <c r="CB17" s="105"/>
      <c r="CD17" s="21" t="s">
        <v>19</v>
      </c>
      <c r="CE17" s="22" t="s">
        <v>26</v>
      </c>
    </row>
    <row r="18" spans="1:84" ht="28.5" customHeight="1">
      <c r="A18" s="10"/>
      <c r="B18" s="329"/>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1"/>
      <c r="AM18" s="387" t="str">
        <f>IF(H5="","",H5)</f>
        <v/>
      </c>
      <c r="AN18" s="388"/>
      <c r="AO18" s="388"/>
      <c r="AP18" s="388"/>
      <c r="AQ18" s="388"/>
      <c r="AR18" s="388"/>
      <c r="AS18" s="388"/>
      <c r="AT18" s="388"/>
      <c r="AU18" s="388"/>
      <c r="AV18" s="388"/>
      <c r="AW18" s="388"/>
      <c r="AX18" s="389"/>
      <c r="AY18" s="390" t="s">
        <v>52</v>
      </c>
      <c r="AZ18" s="390"/>
      <c r="BA18" s="390"/>
      <c r="BB18" s="390"/>
      <c r="BC18" s="390"/>
      <c r="BD18" s="309"/>
      <c r="BE18" s="309"/>
      <c r="BF18" s="309"/>
      <c r="BG18" s="306"/>
      <c r="BH18" s="306"/>
      <c r="BI18" s="306"/>
      <c r="BJ18" s="306"/>
      <c r="BK18" s="306"/>
      <c r="BL18" s="306"/>
      <c r="BM18" s="306"/>
      <c r="BN18" s="306"/>
      <c r="BO18" s="306"/>
      <c r="BP18" s="306"/>
      <c r="BQ18" s="306"/>
      <c r="BR18" s="307"/>
      <c r="BS18" s="10"/>
      <c r="BT18" s="338"/>
      <c r="BU18" s="339"/>
      <c r="BV18" s="339"/>
      <c r="BW18" s="339"/>
      <c r="BX18" s="340"/>
      <c r="BZ18" s="116" t="s">
        <v>192</v>
      </c>
      <c r="CA18" s="115" t="str">
        <f>IF(COUNTIF('別紙1-代表企業の概要'!AC45:AC53,TRUE)&gt;=1,"あり","なし")</f>
        <v>なし</v>
      </c>
      <c r="CB18" s="113"/>
      <c r="CD18" s="23" t="str">
        <f>AM18</f>
        <v/>
      </c>
      <c r="CE18" s="26" t="b">
        <v>0</v>
      </c>
    </row>
    <row r="19" spans="1:84" ht="28.5" customHeight="1">
      <c r="A19" s="10"/>
      <c r="B19" s="329"/>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1"/>
      <c r="AM19" s="345"/>
      <c r="AN19" s="346"/>
      <c r="AO19" s="346"/>
      <c r="AP19" s="346"/>
      <c r="AQ19" s="346"/>
      <c r="AR19" s="346"/>
      <c r="AS19" s="346"/>
      <c r="AT19" s="346"/>
      <c r="AU19" s="346"/>
      <c r="AV19" s="346"/>
      <c r="AW19" s="346"/>
      <c r="AX19" s="347"/>
      <c r="AY19" s="308"/>
      <c r="AZ19" s="308"/>
      <c r="BA19" s="308"/>
      <c r="BB19" s="308"/>
      <c r="BC19" s="308"/>
      <c r="BD19" s="310"/>
      <c r="BE19" s="311"/>
      <c r="BF19" s="312"/>
      <c r="BG19" s="306"/>
      <c r="BH19" s="306"/>
      <c r="BI19" s="306"/>
      <c r="BJ19" s="306"/>
      <c r="BK19" s="306"/>
      <c r="BL19" s="306"/>
      <c r="BM19" s="306"/>
      <c r="BN19" s="306"/>
      <c r="BO19" s="306"/>
      <c r="BP19" s="306"/>
      <c r="BQ19" s="306"/>
      <c r="BR19" s="307"/>
      <c r="BS19" s="10"/>
      <c r="BT19" s="338"/>
      <c r="BU19" s="339"/>
      <c r="BV19" s="339"/>
      <c r="BW19" s="339"/>
      <c r="BX19" s="340"/>
      <c r="BZ19" s="116" t="s">
        <v>193</v>
      </c>
      <c r="CA19" s="115" t="str">
        <f>IF(パートナーシップ宣言=TRUE,"あり","なし")</f>
        <v>なし</v>
      </c>
      <c r="CB19" s="113"/>
      <c r="CD19" s="23">
        <f t="shared" ref="CD19:CD26" si="0">AM19</f>
        <v>0</v>
      </c>
      <c r="CE19" s="26" t="b">
        <v>0</v>
      </c>
    </row>
    <row r="20" spans="1:84" ht="28.5" customHeight="1">
      <c r="A20" s="10"/>
      <c r="B20" s="329"/>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1"/>
      <c r="AM20" s="345"/>
      <c r="AN20" s="346"/>
      <c r="AO20" s="346"/>
      <c r="AP20" s="346"/>
      <c r="AQ20" s="346"/>
      <c r="AR20" s="346"/>
      <c r="AS20" s="346"/>
      <c r="AT20" s="346"/>
      <c r="AU20" s="346"/>
      <c r="AV20" s="346"/>
      <c r="AW20" s="346"/>
      <c r="AX20" s="347"/>
      <c r="AY20" s="308"/>
      <c r="AZ20" s="308"/>
      <c r="BA20" s="308"/>
      <c r="BB20" s="308"/>
      <c r="BC20" s="308"/>
      <c r="BD20" s="310"/>
      <c r="BE20" s="311"/>
      <c r="BF20" s="312"/>
      <c r="BG20" s="306"/>
      <c r="BH20" s="306"/>
      <c r="BI20" s="306"/>
      <c r="BJ20" s="306"/>
      <c r="BK20" s="306"/>
      <c r="BL20" s="306"/>
      <c r="BM20" s="306"/>
      <c r="BN20" s="306"/>
      <c r="BO20" s="306"/>
      <c r="BP20" s="306"/>
      <c r="BQ20" s="306"/>
      <c r="BR20" s="307"/>
      <c r="BS20" s="10"/>
      <c r="BT20" s="338"/>
      <c r="BU20" s="339"/>
      <c r="BV20" s="339"/>
      <c r="BW20" s="339"/>
      <c r="BX20" s="340"/>
      <c r="BZ20" s="137" t="s">
        <v>241</v>
      </c>
      <c r="CA20" s="115" t="str">
        <f>IF(デコ活への参画と宣言=TRUE,"あり","なし")</f>
        <v>なし</v>
      </c>
      <c r="CB20" s="113"/>
      <c r="CD20" s="23">
        <f t="shared" si="0"/>
        <v>0</v>
      </c>
      <c r="CE20" s="26" t="b">
        <v>0</v>
      </c>
    </row>
    <row r="21" spans="1:84" ht="28.5" customHeight="1">
      <c r="A21" s="10"/>
      <c r="B21" s="329"/>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1"/>
      <c r="AM21" s="345"/>
      <c r="AN21" s="346"/>
      <c r="AO21" s="346"/>
      <c r="AP21" s="346"/>
      <c r="AQ21" s="346"/>
      <c r="AR21" s="346"/>
      <c r="AS21" s="346"/>
      <c r="AT21" s="346"/>
      <c r="AU21" s="346"/>
      <c r="AV21" s="346"/>
      <c r="AW21" s="346"/>
      <c r="AX21" s="347"/>
      <c r="AY21" s="308"/>
      <c r="AZ21" s="308"/>
      <c r="BA21" s="308"/>
      <c r="BB21" s="308"/>
      <c r="BC21" s="308"/>
      <c r="BD21" s="310"/>
      <c r="BE21" s="311"/>
      <c r="BF21" s="312"/>
      <c r="BG21" s="306"/>
      <c r="BH21" s="306"/>
      <c r="BI21" s="306"/>
      <c r="BJ21" s="306"/>
      <c r="BK21" s="306"/>
      <c r="BL21" s="306"/>
      <c r="BM21" s="306"/>
      <c r="BN21" s="306"/>
      <c r="BO21" s="306"/>
      <c r="BP21" s="306"/>
      <c r="BQ21" s="306"/>
      <c r="BR21" s="307"/>
      <c r="BS21" s="10"/>
      <c r="BT21" s="338"/>
      <c r="BU21" s="339"/>
      <c r="BV21" s="339"/>
      <c r="BW21" s="339"/>
      <c r="BX21" s="340"/>
      <c r="BZ21" s="116" t="s">
        <v>194</v>
      </c>
      <c r="CA21" s="115" t="str">
        <f>IF(OR('別紙1-代表企業の概要'!G62&lt;&gt;"",'別紙1-代表企業の概要'!G66&lt;&gt;""),"あり","なし")</f>
        <v>なし</v>
      </c>
      <c r="CB21" s="113"/>
      <c r="CD21" s="23">
        <f t="shared" si="0"/>
        <v>0</v>
      </c>
      <c r="CE21" s="26" t="b">
        <v>0</v>
      </c>
    </row>
    <row r="22" spans="1:84" ht="28.5" customHeight="1">
      <c r="A22" s="10"/>
      <c r="B22" s="329"/>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1"/>
      <c r="AM22" s="345"/>
      <c r="AN22" s="346"/>
      <c r="AO22" s="346"/>
      <c r="AP22" s="346"/>
      <c r="AQ22" s="346"/>
      <c r="AR22" s="346"/>
      <c r="AS22" s="346"/>
      <c r="AT22" s="346"/>
      <c r="AU22" s="346"/>
      <c r="AV22" s="346"/>
      <c r="AW22" s="346"/>
      <c r="AX22" s="347"/>
      <c r="AY22" s="352"/>
      <c r="AZ22" s="353"/>
      <c r="BA22" s="353"/>
      <c r="BB22" s="353"/>
      <c r="BC22" s="354"/>
      <c r="BD22" s="310"/>
      <c r="BE22" s="311"/>
      <c r="BF22" s="312"/>
      <c r="BG22" s="306"/>
      <c r="BH22" s="306"/>
      <c r="BI22" s="306"/>
      <c r="BJ22" s="306"/>
      <c r="BK22" s="306"/>
      <c r="BL22" s="306"/>
      <c r="BM22" s="306"/>
      <c r="BN22" s="306"/>
      <c r="BO22" s="306"/>
      <c r="BP22" s="306"/>
      <c r="BQ22" s="306"/>
      <c r="BR22" s="307"/>
      <c r="BS22" s="10"/>
      <c r="BT22" s="338"/>
      <c r="BU22" s="339"/>
      <c r="BV22" s="339"/>
      <c r="BW22" s="339"/>
      <c r="BX22" s="340"/>
      <c r="BZ22" s="131" t="s">
        <v>229</v>
      </c>
      <c r="CA22" s="115" t="str">
        <f>IF(CF38=TRUE,"あり","なし")</f>
        <v>なし</v>
      </c>
      <c r="CB22" s="113"/>
      <c r="CD22" s="23">
        <f t="shared" si="0"/>
        <v>0</v>
      </c>
      <c r="CE22" s="26" t="b">
        <v>0</v>
      </c>
    </row>
    <row r="23" spans="1:84" ht="28.5" customHeight="1">
      <c r="A23" s="10"/>
      <c r="B23" s="329"/>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1"/>
      <c r="AM23" s="345"/>
      <c r="AN23" s="346"/>
      <c r="AO23" s="346"/>
      <c r="AP23" s="346"/>
      <c r="AQ23" s="346"/>
      <c r="AR23" s="346"/>
      <c r="AS23" s="346"/>
      <c r="AT23" s="346"/>
      <c r="AU23" s="346"/>
      <c r="AV23" s="346"/>
      <c r="AW23" s="346"/>
      <c r="AX23" s="347"/>
      <c r="AY23" s="352"/>
      <c r="AZ23" s="353"/>
      <c r="BA23" s="353"/>
      <c r="BB23" s="353"/>
      <c r="BC23" s="354"/>
      <c r="BD23" s="310"/>
      <c r="BE23" s="311"/>
      <c r="BF23" s="312"/>
      <c r="BG23" s="355"/>
      <c r="BH23" s="356"/>
      <c r="BI23" s="356"/>
      <c r="BJ23" s="356"/>
      <c r="BK23" s="356"/>
      <c r="BL23" s="356"/>
      <c r="BM23" s="356"/>
      <c r="BN23" s="356"/>
      <c r="BO23" s="356"/>
      <c r="BP23" s="356"/>
      <c r="BQ23" s="356"/>
      <c r="BR23" s="357"/>
      <c r="BS23" s="10"/>
      <c r="BT23" s="338"/>
      <c r="BU23" s="339"/>
      <c r="BV23" s="339"/>
      <c r="BW23" s="339"/>
      <c r="BX23" s="340"/>
      <c r="CB23" s="113"/>
      <c r="CD23" s="23">
        <f t="shared" si="0"/>
        <v>0</v>
      </c>
      <c r="CE23" s="26" t="b">
        <v>0</v>
      </c>
    </row>
    <row r="24" spans="1:84" ht="28.5" customHeight="1">
      <c r="A24" s="10"/>
      <c r="B24" s="329"/>
      <c r="C24" s="330"/>
      <c r="D24" s="330"/>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1"/>
      <c r="AM24" s="345"/>
      <c r="AN24" s="346"/>
      <c r="AO24" s="346"/>
      <c r="AP24" s="346"/>
      <c r="AQ24" s="346"/>
      <c r="AR24" s="346"/>
      <c r="AS24" s="346"/>
      <c r="AT24" s="346"/>
      <c r="AU24" s="346"/>
      <c r="AV24" s="346"/>
      <c r="AW24" s="346"/>
      <c r="AX24" s="347"/>
      <c r="AY24" s="308"/>
      <c r="AZ24" s="308"/>
      <c r="BA24" s="308"/>
      <c r="BB24" s="308"/>
      <c r="BC24" s="308"/>
      <c r="BD24" s="310"/>
      <c r="BE24" s="311"/>
      <c r="BF24" s="312"/>
      <c r="BG24" s="306"/>
      <c r="BH24" s="306"/>
      <c r="BI24" s="306"/>
      <c r="BJ24" s="306"/>
      <c r="BK24" s="306"/>
      <c r="BL24" s="306"/>
      <c r="BM24" s="306"/>
      <c r="BN24" s="306"/>
      <c r="BO24" s="306"/>
      <c r="BP24" s="306"/>
      <c r="BQ24" s="306"/>
      <c r="BR24" s="307"/>
      <c r="BS24" s="10"/>
      <c r="BT24" s="338"/>
      <c r="BU24" s="339"/>
      <c r="BV24" s="339"/>
      <c r="BW24" s="339"/>
      <c r="BX24" s="340"/>
      <c r="CB24" s="113"/>
      <c r="CD24" s="23">
        <f t="shared" si="0"/>
        <v>0</v>
      </c>
      <c r="CE24" s="26" t="b">
        <v>0</v>
      </c>
    </row>
    <row r="25" spans="1:84" ht="28.5" customHeight="1">
      <c r="A25" s="10"/>
      <c r="B25" s="329"/>
      <c r="C25" s="330"/>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1"/>
      <c r="AM25" s="345"/>
      <c r="AN25" s="346"/>
      <c r="AO25" s="346"/>
      <c r="AP25" s="346"/>
      <c r="AQ25" s="346"/>
      <c r="AR25" s="346"/>
      <c r="AS25" s="346"/>
      <c r="AT25" s="346"/>
      <c r="AU25" s="346"/>
      <c r="AV25" s="346"/>
      <c r="AW25" s="346"/>
      <c r="AX25" s="347"/>
      <c r="AY25" s="308"/>
      <c r="AZ25" s="308"/>
      <c r="BA25" s="308"/>
      <c r="BB25" s="308"/>
      <c r="BC25" s="308"/>
      <c r="BD25" s="310"/>
      <c r="BE25" s="311"/>
      <c r="BF25" s="312"/>
      <c r="BG25" s="306"/>
      <c r="BH25" s="306"/>
      <c r="BI25" s="306"/>
      <c r="BJ25" s="306"/>
      <c r="BK25" s="306"/>
      <c r="BL25" s="306"/>
      <c r="BM25" s="306"/>
      <c r="BN25" s="306"/>
      <c r="BO25" s="306"/>
      <c r="BP25" s="306"/>
      <c r="BQ25" s="306"/>
      <c r="BR25" s="307"/>
      <c r="BS25" s="10"/>
      <c r="BT25" s="338"/>
      <c r="BU25" s="339"/>
      <c r="BV25" s="339"/>
      <c r="BW25" s="339"/>
      <c r="BX25" s="340"/>
      <c r="CB25" s="113"/>
      <c r="CD25" s="23">
        <f t="shared" si="0"/>
        <v>0</v>
      </c>
      <c r="CE25" s="26" t="b">
        <v>0</v>
      </c>
    </row>
    <row r="26" spans="1:84" ht="28.5" customHeight="1" thickBot="1">
      <c r="A26" s="10"/>
      <c r="B26" s="332"/>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4"/>
      <c r="AM26" s="323"/>
      <c r="AN26" s="324"/>
      <c r="AO26" s="324"/>
      <c r="AP26" s="324"/>
      <c r="AQ26" s="324"/>
      <c r="AR26" s="324"/>
      <c r="AS26" s="324"/>
      <c r="AT26" s="324"/>
      <c r="AU26" s="324"/>
      <c r="AV26" s="324"/>
      <c r="AW26" s="324"/>
      <c r="AX26" s="325"/>
      <c r="AY26" s="343"/>
      <c r="AZ26" s="343"/>
      <c r="BA26" s="343"/>
      <c r="BB26" s="343"/>
      <c r="BC26" s="343"/>
      <c r="BD26" s="426"/>
      <c r="BE26" s="427"/>
      <c r="BF26" s="428"/>
      <c r="BG26" s="350"/>
      <c r="BH26" s="350"/>
      <c r="BI26" s="350"/>
      <c r="BJ26" s="350"/>
      <c r="BK26" s="350"/>
      <c r="BL26" s="350"/>
      <c r="BM26" s="350"/>
      <c r="BN26" s="350"/>
      <c r="BO26" s="350"/>
      <c r="BP26" s="350"/>
      <c r="BQ26" s="350"/>
      <c r="BR26" s="351"/>
      <c r="BS26" s="10"/>
      <c r="BT26" s="416"/>
      <c r="BU26" s="417"/>
      <c r="BV26" s="417"/>
      <c r="BW26" s="417"/>
      <c r="BX26" s="418"/>
      <c r="CB26" s="113"/>
      <c r="CD26" s="23">
        <f t="shared" si="0"/>
        <v>0</v>
      </c>
      <c r="CE26" s="26" t="b">
        <v>0</v>
      </c>
    </row>
    <row r="27" spans="1:84" ht="10" customHeight="1">
      <c r="A27" s="10"/>
      <c r="B27" s="24"/>
      <c r="C27" s="24"/>
      <c r="D27" s="24"/>
      <c r="E27" s="24"/>
      <c r="F27" s="24"/>
      <c r="G27" s="24"/>
      <c r="H27" s="24"/>
      <c r="I27" s="24"/>
      <c r="J27" s="24"/>
      <c r="K27" s="24"/>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S27" s="10"/>
      <c r="CB27" s="113"/>
    </row>
    <row r="28" spans="1:84" ht="20.5" customHeight="1" thickBot="1">
      <c r="A28" s="10"/>
      <c r="B28" s="14" t="s">
        <v>184</v>
      </c>
      <c r="C28" s="14"/>
      <c r="BC28" s="25"/>
      <c r="BM28" s="25" t="s">
        <v>35</v>
      </c>
      <c r="BS28" s="10"/>
      <c r="BT28" s="415"/>
      <c r="BU28" s="415"/>
      <c r="BV28" s="415"/>
      <c r="BW28" s="415"/>
      <c r="BX28" s="415"/>
    </row>
    <row r="29" spans="1:84" ht="14" customHeight="1">
      <c r="A29" s="10"/>
      <c r="B29" s="379" t="s">
        <v>64</v>
      </c>
      <c r="C29" s="300"/>
      <c r="D29" s="300" t="s">
        <v>90</v>
      </c>
      <c r="E29" s="300"/>
      <c r="F29" s="300"/>
      <c r="G29" s="300"/>
      <c r="H29" s="300"/>
      <c r="I29" s="300"/>
      <c r="J29" s="348" t="s">
        <v>36</v>
      </c>
      <c r="K29" s="348"/>
      <c r="L29" s="348"/>
      <c r="M29" s="348"/>
      <c r="N29" s="300" t="s">
        <v>84</v>
      </c>
      <c r="O29" s="342"/>
      <c r="P29" s="342"/>
      <c r="Q29" s="342"/>
      <c r="R29" s="342"/>
      <c r="S29" s="342"/>
      <c r="T29" s="342"/>
      <c r="U29" s="342"/>
      <c r="V29" s="342"/>
      <c r="W29" s="342"/>
      <c r="X29" s="342"/>
      <c r="Y29" s="342"/>
      <c r="Z29" s="342"/>
      <c r="AA29" s="342"/>
      <c r="AB29" s="342" t="s">
        <v>63</v>
      </c>
      <c r="AC29" s="342"/>
      <c r="AD29" s="342"/>
      <c r="AE29" s="342"/>
      <c r="AF29" s="342"/>
      <c r="AG29" s="342"/>
      <c r="AH29" s="342"/>
      <c r="AI29" s="342" t="s">
        <v>54</v>
      </c>
      <c r="AJ29" s="342"/>
      <c r="AK29" s="342"/>
      <c r="AL29" s="342"/>
      <c r="AM29" s="342"/>
      <c r="AN29" s="342"/>
      <c r="AO29" s="342"/>
      <c r="AP29" s="342"/>
      <c r="AQ29" s="348" t="s">
        <v>37</v>
      </c>
      <c r="AR29" s="348"/>
      <c r="AS29" s="348"/>
      <c r="AT29" s="348"/>
      <c r="AU29" s="348"/>
      <c r="AV29" s="348"/>
      <c r="AW29" s="348"/>
      <c r="AX29" s="348"/>
      <c r="AY29" s="348"/>
      <c r="AZ29" s="348"/>
      <c r="BA29" s="348"/>
      <c r="BB29" s="348"/>
      <c r="BC29" s="348"/>
      <c r="BD29" s="348"/>
      <c r="BE29" s="300" t="s">
        <v>38</v>
      </c>
      <c r="BF29" s="300"/>
      <c r="BG29" s="300"/>
      <c r="BH29" s="300"/>
      <c r="BI29" s="300" t="s">
        <v>190</v>
      </c>
      <c r="BJ29" s="300"/>
      <c r="BK29" s="300"/>
      <c r="BL29" s="300"/>
      <c r="BM29" s="300"/>
      <c r="BN29" s="300" t="s">
        <v>210</v>
      </c>
      <c r="BO29" s="300"/>
      <c r="BP29" s="300"/>
      <c r="BQ29" s="300"/>
      <c r="BR29" s="300"/>
      <c r="BS29" s="10"/>
      <c r="BT29" s="379" t="s">
        <v>174</v>
      </c>
      <c r="BU29" s="300"/>
      <c r="BV29" s="300"/>
      <c r="BW29" s="300"/>
      <c r="BX29" s="424"/>
      <c r="BY29" s="295" t="s">
        <v>172</v>
      </c>
      <c r="BZ29" s="296" t="s">
        <v>173</v>
      </c>
      <c r="CA29" s="296" t="s">
        <v>227</v>
      </c>
    </row>
    <row r="30" spans="1:84" ht="14" customHeight="1">
      <c r="A30" s="10"/>
      <c r="B30" s="380"/>
      <c r="C30" s="296"/>
      <c r="D30" s="296"/>
      <c r="E30" s="296"/>
      <c r="F30" s="296"/>
      <c r="G30" s="296"/>
      <c r="H30" s="296"/>
      <c r="I30" s="296"/>
      <c r="J30" s="349"/>
      <c r="K30" s="349"/>
      <c r="L30" s="349"/>
      <c r="M30" s="349"/>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349"/>
      <c r="AR30" s="349"/>
      <c r="AS30" s="349"/>
      <c r="AT30" s="349"/>
      <c r="AU30" s="349"/>
      <c r="AV30" s="349"/>
      <c r="AW30" s="349"/>
      <c r="AX30" s="349"/>
      <c r="AY30" s="349"/>
      <c r="AZ30" s="349"/>
      <c r="BA30" s="349"/>
      <c r="BB30" s="349"/>
      <c r="BC30" s="349"/>
      <c r="BD30" s="349"/>
      <c r="BE30" s="296"/>
      <c r="BF30" s="296"/>
      <c r="BG30" s="296"/>
      <c r="BH30" s="296"/>
      <c r="BI30" s="296"/>
      <c r="BJ30" s="296"/>
      <c r="BK30" s="296"/>
      <c r="BL30" s="296"/>
      <c r="BM30" s="296"/>
      <c r="BN30" s="296"/>
      <c r="BO30" s="296"/>
      <c r="BP30" s="296"/>
      <c r="BQ30" s="296"/>
      <c r="BR30" s="296"/>
      <c r="BS30" s="10"/>
      <c r="BT30" s="380"/>
      <c r="BU30" s="296"/>
      <c r="BV30" s="296"/>
      <c r="BW30" s="296"/>
      <c r="BX30" s="425"/>
      <c r="BY30" s="295"/>
      <c r="BZ30" s="296"/>
      <c r="CA30" s="296"/>
    </row>
    <row r="31" spans="1:84" ht="14" customHeight="1">
      <c r="A31" s="10"/>
      <c r="B31" s="380"/>
      <c r="C31" s="296"/>
      <c r="D31" s="296"/>
      <c r="E31" s="296"/>
      <c r="F31" s="296"/>
      <c r="G31" s="296"/>
      <c r="H31" s="296"/>
      <c r="I31" s="296"/>
      <c r="J31" s="349"/>
      <c r="K31" s="349"/>
      <c r="L31" s="349"/>
      <c r="M31" s="349"/>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349"/>
      <c r="AR31" s="349"/>
      <c r="AS31" s="349"/>
      <c r="AT31" s="349"/>
      <c r="AU31" s="349"/>
      <c r="AV31" s="349"/>
      <c r="AW31" s="349"/>
      <c r="AX31" s="349"/>
      <c r="AY31" s="349"/>
      <c r="AZ31" s="349"/>
      <c r="BA31" s="349"/>
      <c r="BB31" s="349"/>
      <c r="BC31" s="349"/>
      <c r="BD31" s="349"/>
      <c r="BE31" s="296"/>
      <c r="BF31" s="296"/>
      <c r="BG31" s="296"/>
      <c r="BH31" s="296"/>
      <c r="BI31" s="296"/>
      <c r="BJ31" s="296"/>
      <c r="BK31" s="296"/>
      <c r="BL31" s="296"/>
      <c r="BM31" s="296"/>
      <c r="BN31" s="296"/>
      <c r="BO31" s="296"/>
      <c r="BP31" s="296"/>
      <c r="BQ31" s="296"/>
      <c r="BR31" s="296"/>
      <c r="BS31" s="10"/>
      <c r="BT31" s="380"/>
      <c r="BU31" s="296"/>
      <c r="BV31" s="296"/>
      <c r="BW31" s="296"/>
      <c r="BX31" s="425"/>
      <c r="BY31" s="295"/>
      <c r="BZ31" s="296"/>
      <c r="CA31" s="296"/>
      <c r="CD31" s="21" t="s">
        <v>19</v>
      </c>
      <c r="CE31" s="22" t="s">
        <v>26</v>
      </c>
      <c r="CF31" s="131" t="s">
        <v>228</v>
      </c>
    </row>
    <row r="32" spans="1:84" ht="27.5" customHeight="1">
      <c r="A32" s="10"/>
      <c r="B32" s="298">
        <v>1</v>
      </c>
      <c r="C32" s="299"/>
      <c r="D32" s="381" t="str">
        <f>IF(N32="","",VLOOKUP(N32,$AM$18:$BR$26,13,FALSE))</f>
        <v/>
      </c>
      <c r="E32" s="381"/>
      <c r="F32" s="381"/>
      <c r="G32" s="381"/>
      <c r="H32" s="381"/>
      <c r="I32" s="381"/>
      <c r="J32" s="381" t="str">
        <f>IF(N32="","",IF(VLOOKUP(N32,$AM$18:$BR$26,18,FALSE)=0,"-",VLOOKUP(N32,$AM$18:$BR$26,18,FALSE)))</f>
        <v/>
      </c>
      <c r="K32" s="381"/>
      <c r="L32" s="381"/>
      <c r="M32" s="381"/>
      <c r="N32" s="341" t="s">
        <v>211</v>
      </c>
      <c r="O32" s="341"/>
      <c r="P32" s="341"/>
      <c r="Q32" s="341"/>
      <c r="R32" s="341"/>
      <c r="S32" s="341"/>
      <c r="T32" s="341"/>
      <c r="U32" s="341"/>
      <c r="V32" s="341"/>
      <c r="W32" s="341"/>
      <c r="X32" s="341"/>
      <c r="Y32" s="341"/>
      <c r="Z32" s="341"/>
      <c r="AA32" s="341"/>
      <c r="AB32" s="341"/>
      <c r="AC32" s="341"/>
      <c r="AD32" s="341"/>
      <c r="AE32" s="341"/>
      <c r="AF32" s="341"/>
      <c r="AG32" s="341"/>
      <c r="AH32" s="341"/>
      <c r="AI32" s="383"/>
      <c r="AJ32" s="383"/>
      <c r="AK32" s="383"/>
      <c r="AL32" s="383"/>
      <c r="AM32" s="383"/>
      <c r="AN32" s="383"/>
      <c r="AO32" s="383"/>
      <c r="AP32" s="383"/>
      <c r="AQ32" s="382"/>
      <c r="AR32" s="382"/>
      <c r="AS32" s="382"/>
      <c r="AT32" s="382"/>
      <c r="AU32" s="382"/>
      <c r="AV32" s="382"/>
      <c r="AW32" s="382"/>
      <c r="AX32" s="382"/>
      <c r="AY32" s="382"/>
      <c r="AZ32" s="382"/>
      <c r="BA32" s="382"/>
      <c r="BB32" s="382"/>
      <c r="BC32" s="382"/>
      <c r="BD32" s="382"/>
      <c r="BE32" s="301"/>
      <c r="BF32" s="301"/>
      <c r="BG32" s="301"/>
      <c r="BH32" s="301"/>
      <c r="BI32" s="302"/>
      <c r="BJ32" s="302"/>
      <c r="BK32" s="302"/>
      <c r="BL32" s="302"/>
      <c r="BM32" s="302"/>
      <c r="BN32" s="302"/>
      <c r="BO32" s="302"/>
      <c r="BP32" s="302"/>
      <c r="BQ32" s="302"/>
      <c r="BR32" s="303"/>
      <c r="BS32" s="27"/>
      <c r="BT32" s="406" t="str">
        <f>IF(BZ32=0,"-",BY32/BZ32)</f>
        <v>-</v>
      </c>
      <c r="BU32" s="407"/>
      <c r="BV32" s="407"/>
      <c r="BW32" s="407"/>
      <c r="BX32" s="408"/>
      <c r="BY32" s="114" t="str">
        <f>IF(ISERROR(VLOOKUP(N32,別紙2プロジェクト全体の資金計画!$B$25:$K$30,10,FALSE)),0,VLOOKUP(N32,別紙2プロジェクト全体の資金計画!$B$25:$K$30,10,FALSE))</f>
        <v/>
      </c>
      <c r="BZ32" s="128"/>
      <c r="CA32" s="133"/>
      <c r="CD32" s="23" t="str">
        <f>N32</f>
        <v/>
      </c>
      <c r="CE32" s="26" t="b">
        <f>VLOOKUP(CD32,$CD$18:$CE$26,2,FALSE)</f>
        <v>0</v>
      </c>
      <c r="CF32" s="26" t="b">
        <v>0</v>
      </c>
    </row>
    <row r="33" spans="1:84" ht="27.5" customHeight="1">
      <c r="A33" s="10"/>
      <c r="B33" s="298">
        <v>2</v>
      </c>
      <c r="C33" s="299"/>
      <c r="D33" s="391" t="str">
        <f t="shared" ref="D33:D37" si="1">IF(N33="","",VLOOKUP(N33,$AM$18:$BR$26,13,FALSE))</f>
        <v/>
      </c>
      <c r="E33" s="392"/>
      <c r="F33" s="392"/>
      <c r="G33" s="392"/>
      <c r="H33" s="392"/>
      <c r="I33" s="393"/>
      <c r="J33" s="381" t="str">
        <f t="shared" ref="J33:J37" si="2">IF(N33="","",IF(VLOOKUP(N33,$AM$18:$BR$26,18,FALSE)=0,"-",VLOOKUP(N33,$AM$18:$BR$26,18,FALSE)))</f>
        <v/>
      </c>
      <c r="K33" s="381"/>
      <c r="L33" s="381"/>
      <c r="M33" s="381"/>
      <c r="N33" s="341"/>
      <c r="O33" s="341"/>
      <c r="P33" s="341"/>
      <c r="Q33" s="341"/>
      <c r="R33" s="341"/>
      <c r="S33" s="341"/>
      <c r="T33" s="341"/>
      <c r="U33" s="341"/>
      <c r="V33" s="341"/>
      <c r="W33" s="341"/>
      <c r="X33" s="341"/>
      <c r="Y33" s="341"/>
      <c r="Z33" s="341"/>
      <c r="AA33" s="341"/>
      <c r="AB33" s="341"/>
      <c r="AC33" s="341"/>
      <c r="AD33" s="341"/>
      <c r="AE33" s="341"/>
      <c r="AF33" s="341"/>
      <c r="AG33" s="341"/>
      <c r="AH33" s="341"/>
      <c r="AI33" s="395"/>
      <c r="AJ33" s="395"/>
      <c r="AK33" s="395"/>
      <c r="AL33" s="395"/>
      <c r="AM33" s="395"/>
      <c r="AN33" s="395"/>
      <c r="AO33" s="395"/>
      <c r="AP33" s="395"/>
      <c r="AQ33" s="382"/>
      <c r="AR33" s="382"/>
      <c r="AS33" s="382"/>
      <c r="AT33" s="382"/>
      <c r="AU33" s="382"/>
      <c r="AV33" s="382"/>
      <c r="AW33" s="382"/>
      <c r="AX33" s="382"/>
      <c r="AY33" s="382"/>
      <c r="AZ33" s="382"/>
      <c r="BA33" s="382"/>
      <c r="BB33" s="382"/>
      <c r="BC33" s="382"/>
      <c r="BD33" s="382"/>
      <c r="BE33" s="301"/>
      <c r="BF33" s="301"/>
      <c r="BG33" s="301"/>
      <c r="BH33" s="301"/>
      <c r="BI33" s="302"/>
      <c r="BJ33" s="302"/>
      <c r="BK33" s="302"/>
      <c r="BL33" s="302"/>
      <c r="BM33" s="302"/>
      <c r="BN33" s="302"/>
      <c r="BO33" s="302"/>
      <c r="BP33" s="302"/>
      <c r="BQ33" s="302"/>
      <c r="BR33" s="303"/>
      <c r="BS33" s="27"/>
      <c r="BT33" s="406" t="str">
        <f t="shared" ref="BT33:BT37" si="3">IF(BZ33=0,"-",BY33/BZ33)</f>
        <v>-</v>
      </c>
      <c r="BU33" s="407"/>
      <c r="BV33" s="407"/>
      <c r="BW33" s="407"/>
      <c r="BX33" s="408"/>
      <c r="BY33" s="114">
        <f>IF(ISERROR(VLOOKUP(N33,別紙2プロジェクト全体の資金計画!$B$25:$K$30,10,FALSE)),0,VLOOKUP(N33,別紙2プロジェクト全体の資金計画!$B$25:$K$30,10,FALSE))</f>
        <v>0</v>
      </c>
      <c r="BZ33" s="128"/>
      <c r="CA33" s="133"/>
      <c r="CD33" s="116">
        <f t="shared" ref="CD33:CD37" si="4">N33</f>
        <v>0</v>
      </c>
      <c r="CE33" s="26" t="b">
        <f t="shared" ref="CE33:CE37" si="5">VLOOKUP(CD33,$CD$18:$CE$26,2,FALSE)</f>
        <v>0</v>
      </c>
      <c r="CF33" s="26" t="b">
        <v>0</v>
      </c>
    </row>
    <row r="34" spans="1:84" ht="27.5" customHeight="1">
      <c r="A34" s="10"/>
      <c r="B34" s="298">
        <v>3</v>
      </c>
      <c r="C34" s="299"/>
      <c r="D34" s="391" t="str">
        <f t="shared" si="1"/>
        <v/>
      </c>
      <c r="E34" s="392"/>
      <c r="F34" s="392"/>
      <c r="G34" s="392"/>
      <c r="H34" s="392"/>
      <c r="I34" s="393"/>
      <c r="J34" s="381" t="str">
        <f t="shared" si="2"/>
        <v/>
      </c>
      <c r="K34" s="381"/>
      <c r="L34" s="381"/>
      <c r="M34" s="381"/>
      <c r="N34" s="341"/>
      <c r="O34" s="341"/>
      <c r="P34" s="341"/>
      <c r="Q34" s="341"/>
      <c r="R34" s="341"/>
      <c r="S34" s="341"/>
      <c r="T34" s="341"/>
      <c r="U34" s="341"/>
      <c r="V34" s="341"/>
      <c r="W34" s="341"/>
      <c r="X34" s="341"/>
      <c r="Y34" s="341"/>
      <c r="Z34" s="341"/>
      <c r="AA34" s="341"/>
      <c r="AB34" s="341"/>
      <c r="AC34" s="341"/>
      <c r="AD34" s="341"/>
      <c r="AE34" s="341"/>
      <c r="AF34" s="341"/>
      <c r="AG34" s="341"/>
      <c r="AH34" s="341"/>
      <c r="AI34" s="395"/>
      <c r="AJ34" s="395"/>
      <c r="AK34" s="395"/>
      <c r="AL34" s="395"/>
      <c r="AM34" s="395"/>
      <c r="AN34" s="395"/>
      <c r="AO34" s="395"/>
      <c r="AP34" s="395"/>
      <c r="AQ34" s="394"/>
      <c r="AR34" s="394"/>
      <c r="AS34" s="394"/>
      <c r="AT34" s="394"/>
      <c r="AU34" s="394"/>
      <c r="AV34" s="394"/>
      <c r="AW34" s="394"/>
      <c r="AX34" s="394"/>
      <c r="AY34" s="394"/>
      <c r="AZ34" s="394"/>
      <c r="BA34" s="394"/>
      <c r="BB34" s="394"/>
      <c r="BC34" s="394"/>
      <c r="BD34" s="394"/>
      <c r="BE34" s="301"/>
      <c r="BF34" s="301"/>
      <c r="BG34" s="301"/>
      <c r="BH34" s="301"/>
      <c r="BI34" s="302"/>
      <c r="BJ34" s="302"/>
      <c r="BK34" s="302"/>
      <c r="BL34" s="302"/>
      <c r="BM34" s="302"/>
      <c r="BN34" s="302"/>
      <c r="BO34" s="302"/>
      <c r="BP34" s="302"/>
      <c r="BQ34" s="302"/>
      <c r="BR34" s="303"/>
      <c r="BS34" s="27"/>
      <c r="BT34" s="406" t="str">
        <f t="shared" si="3"/>
        <v>-</v>
      </c>
      <c r="BU34" s="407"/>
      <c r="BV34" s="407"/>
      <c r="BW34" s="407"/>
      <c r="BX34" s="408"/>
      <c r="BY34" s="114">
        <f>IF(ISERROR(VLOOKUP(N34,別紙2プロジェクト全体の資金計画!$B$25:$K$30,10,FALSE)),0,VLOOKUP(N34,別紙2プロジェクト全体の資金計画!$B$25:$K$30,10,FALSE))</f>
        <v>0</v>
      </c>
      <c r="BZ34" s="128"/>
      <c r="CA34" s="133"/>
      <c r="CD34" s="116">
        <f t="shared" si="4"/>
        <v>0</v>
      </c>
      <c r="CE34" s="26" t="b">
        <f t="shared" si="5"/>
        <v>0</v>
      </c>
      <c r="CF34" s="26" t="b">
        <v>0</v>
      </c>
    </row>
    <row r="35" spans="1:84" ht="27.5" customHeight="1">
      <c r="A35" s="10"/>
      <c r="B35" s="298">
        <v>4</v>
      </c>
      <c r="C35" s="299"/>
      <c r="D35" s="391" t="str">
        <f t="shared" si="1"/>
        <v/>
      </c>
      <c r="E35" s="392"/>
      <c r="F35" s="392"/>
      <c r="G35" s="392"/>
      <c r="H35" s="392"/>
      <c r="I35" s="393"/>
      <c r="J35" s="381" t="str">
        <f t="shared" si="2"/>
        <v/>
      </c>
      <c r="K35" s="381"/>
      <c r="L35" s="381"/>
      <c r="M35" s="381"/>
      <c r="N35" s="341"/>
      <c r="O35" s="341"/>
      <c r="P35" s="341"/>
      <c r="Q35" s="341"/>
      <c r="R35" s="341"/>
      <c r="S35" s="341"/>
      <c r="T35" s="341"/>
      <c r="U35" s="341"/>
      <c r="V35" s="341"/>
      <c r="W35" s="341"/>
      <c r="X35" s="341"/>
      <c r="Y35" s="341"/>
      <c r="Z35" s="341"/>
      <c r="AA35" s="341"/>
      <c r="AB35" s="341"/>
      <c r="AC35" s="341"/>
      <c r="AD35" s="341"/>
      <c r="AE35" s="341"/>
      <c r="AF35" s="341"/>
      <c r="AG35" s="341"/>
      <c r="AH35" s="341"/>
      <c r="AI35" s="383"/>
      <c r="AJ35" s="383"/>
      <c r="AK35" s="383"/>
      <c r="AL35" s="383"/>
      <c r="AM35" s="383"/>
      <c r="AN35" s="383"/>
      <c r="AO35" s="383"/>
      <c r="AP35" s="383"/>
      <c r="AQ35" s="396"/>
      <c r="AR35" s="396"/>
      <c r="AS35" s="396"/>
      <c r="AT35" s="396"/>
      <c r="AU35" s="396"/>
      <c r="AV35" s="396"/>
      <c r="AW35" s="396"/>
      <c r="AX35" s="396"/>
      <c r="AY35" s="396"/>
      <c r="AZ35" s="396"/>
      <c r="BA35" s="396"/>
      <c r="BB35" s="396"/>
      <c r="BC35" s="396"/>
      <c r="BD35" s="396"/>
      <c r="BE35" s="301"/>
      <c r="BF35" s="301"/>
      <c r="BG35" s="301"/>
      <c r="BH35" s="301"/>
      <c r="BI35" s="302"/>
      <c r="BJ35" s="302"/>
      <c r="BK35" s="302"/>
      <c r="BL35" s="302"/>
      <c r="BM35" s="302"/>
      <c r="BN35" s="302"/>
      <c r="BO35" s="302"/>
      <c r="BP35" s="302"/>
      <c r="BQ35" s="302"/>
      <c r="BR35" s="303"/>
      <c r="BS35" s="27"/>
      <c r="BT35" s="406" t="str">
        <f t="shared" si="3"/>
        <v>-</v>
      </c>
      <c r="BU35" s="407"/>
      <c r="BV35" s="407"/>
      <c r="BW35" s="407"/>
      <c r="BX35" s="408"/>
      <c r="BY35" s="114">
        <f>IF(ISERROR(VLOOKUP(N35,別紙2プロジェクト全体の資金計画!$B$25:$K$30,10,FALSE)),0,VLOOKUP(N35,別紙2プロジェクト全体の資金計画!$B$25:$K$30,10,FALSE))</f>
        <v>0</v>
      </c>
      <c r="BZ35" s="128"/>
      <c r="CA35" s="133"/>
      <c r="CD35" s="116">
        <f t="shared" si="4"/>
        <v>0</v>
      </c>
      <c r="CE35" s="26" t="b">
        <f t="shared" si="5"/>
        <v>0</v>
      </c>
      <c r="CF35" s="26" t="b">
        <v>0</v>
      </c>
    </row>
    <row r="36" spans="1:84" ht="27.5" customHeight="1">
      <c r="A36" s="10"/>
      <c r="B36" s="298">
        <v>5</v>
      </c>
      <c r="C36" s="299"/>
      <c r="D36" s="391" t="str">
        <f t="shared" si="1"/>
        <v/>
      </c>
      <c r="E36" s="392"/>
      <c r="F36" s="392"/>
      <c r="G36" s="392"/>
      <c r="H36" s="392"/>
      <c r="I36" s="393"/>
      <c r="J36" s="381" t="str">
        <f t="shared" si="2"/>
        <v/>
      </c>
      <c r="K36" s="381"/>
      <c r="L36" s="381"/>
      <c r="M36" s="381"/>
      <c r="N36" s="341"/>
      <c r="O36" s="341"/>
      <c r="P36" s="341"/>
      <c r="Q36" s="341"/>
      <c r="R36" s="341"/>
      <c r="S36" s="341"/>
      <c r="T36" s="341"/>
      <c r="U36" s="341"/>
      <c r="V36" s="341"/>
      <c r="W36" s="341"/>
      <c r="X36" s="341"/>
      <c r="Y36" s="341"/>
      <c r="Z36" s="341"/>
      <c r="AA36" s="341"/>
      <c r="AB36" s="341"/>
      <c r="AC36" s="341"/>
      <c r="AD36" s="341"/>
      <c r="AE36" s="341"/>
      <c r="AF36" s="341"/>
      <c r="AG36" s="341"/>
      <c r="AH36" s="341"/>
      <c r="AI36" s="395"/>
      <c r="AJ36" s="395"/>
      <c r="AK36" s="395"/>
      <c r="AL36" s="395"/>
      <c r="AM36" s="395"/>
      <c r="AN36" s="395"/>
      <c r="AO36" s="395"/>
      <c r="AP36" s="395"/>
      <c r="AQ36" s="396"/>
      <c r="AR36" s="396"/>
      <c r="AS36" s="396"/>
      <c r="AT36" s="396"/>
      <c r="AU36" s="396"/>
      <c r="AV36" s="396"/>
      <c r="AW36" s="396"/>
      <c r="AX36" s="396"/>
      <c r="AY36" s="396"/>
      <c r="AZ36" s="396"/>
      <c r="BA36" s="396"/>
      <c r="BB36" s="396"/>
      <c r="BC36" s="396"/>
      <c r="BD36" s="396"/>
      <c r="BE36" s="301"/>
      <c r="BF36" s="301"/>
      <c r="BG36" s="301"/>
      <c r="BH36" s="301"/>
      <c r="BI36" s="302"/>
      <c r="BJ36" s="302"/>
      <c r="BK36" s="302"/>
      <c r="BL36" s="302"/>
      <c r="BM36" s="302"/>
      <c r="BN36" s="302"/>
      <c r="BO36" s="302"/>
      <c r="BP36" s="302"/>
      <c r="BQ36" s="302"/>
      <c r="BR36" s="303"/>
      <c r="BS36" s="27"/>
      <c r="BT36" s="406" t="str">
        <f t="shared" si="3"/>
        <v>-</v>
      </c>
      <c r="BU36" s="407"/>
      <c r="BV36" s="407"/>
      <c r="BW36" s="407"/>
      <c r="BX36" s="408"/>
      <c r="BY36" s="114">
        <f>IF(ISERROR(VLOOKUP(N36,別紙2プロジェクト全体の資金計画!$B$25:$K$30,10,FALSE)),0,VLOOKUP(N36,別紙2プロジェクト全体の資金計画!$B$25:$K$30,10,FALSE))</f>
        <v>0</v>
      </c>
      <c r="BZ36" s="128"/>
      <c r="CA36" s="133"/>
      <c r="CD36" s="116">
        <f t="shared" si="4"/>
        <v>0</v>
      </c>
      <c r="CE36" s="26" t="b">
        <f t="shared" si="5"/>
        <v>0</v>
      </c>
      <c r="CF36" s="26" t="b">
        <v>0</v>
      </c>
    </row>
    <row r="37" spans="1:84" ht="27.5" customHeight="1" thickBot="1">
      <c r="A37" s="10"/>
      <c r="B37" s="403">
        <v>6</v>
      </c>
      <c r="C37" s="404"/>
      <c r="D37" s="398" t="str">
        <f t="shared" si="1"/>
        <v/>
      </c>
      <c r="E37" s="399"/>
      <c r="F37" s="399"/>
      <c r="G37" s="399"/>
      <c r="H37" s="399"/>
      <c r="I37" s="400"/>
      <c r="J37" s="401" t="str">
        <f t="shared" si="2"/>
        <v/>
      </c>
      <c r="K37" s="401"/>
      <c r="L37" s="401"/>
      <c r="M37" s="401"/>
      <c r="N37" s="405"/>
      <c r="O37" s="405"/>
      <c r="P37" s="405"/>
      <c r="Q37" s="405"/>
      <c r="R37" s="405"/>
      <c r="S37" s="405"/>
      <c r="T37" s="405"/>
      <c r="U37" s="405"/>
      <c r="V37" s="405"/>
      <c r="W37" s="405"/>
      <c r="X37" s="405"/>
      <c r="Y37" s="405"/>
      <c r="Z37" s="405"/>
      <c r="AA37" s="405"/>
      <c r="AB37" s="405"/>
      <c r="AC37" s="405"/>
      <c r="AD37" s="405"/>
      <c r="AE37" s="405"/>
      <c r="AF37" s="405"/>
      <c r="AG37" s="405"/>
      <c r="AH37" s="405"/>
      <c r="AI37" s="397"/>
      <c r="AJ37" s="397"/>
      <c r="AK37" s="397"/>
      <c r="AL37" s="397"/>
      <c r="AM37" s="397"/>
      <c r="AN37" s="397"/>
      <c r="AO37" s="397"/>
      <c r="AP37" s="397"/>
      <c r="AQ37" s="402"/>
      <c r="AR37" s="402"/>
      <c r="AS37" s="402"/>
      <c r="AT37" s="402"/>
      <c r="AU37" s="402"/>
      <c r="AV37" s="402"/>
      <c r="AW37" s="402"/>
      <c r="AX37" s="402"/>
      <c r="AY37" s="402"/>
      <c r="AZ37" s="402"/>
      <c r="BA37" s="402"/>
      <c r="BB37" s="402"/>
      <c r="BC37" s="402"/>
      <c r="BD37" s="402"/>
      <c r="BE37" s="423"/>
      <c r="BF37" s="423"/>
      <c r="BG37" s="423"/>
      <c r="BH37" s="423"/>
      <c r="BI37" s="421"/>
      <c r="BJ37" s="421"/>
      <c r="BK37" s="421"/>
      <c r="BL37" s="421"/>
      <c r="BM37" s="421"/>
      <c r="BN37" s="421"/>
      <c r="BO37" s="421"/>
      <c r="BP37" s="421"/>
      <c r="BQ37" s="421"/>
      <c r="BR37" s="422"/>
      <c r="BS37" s="27"/>
      <c r="BT37" s="409" t="str">
        <f t="shared" si="3"/>
        <v>-</v>
      </c>
      <c r="BU37" s="410"/>
      <c r="BV37" s="410"/>
      <c r="BW37" s="410"/>
      <c r="BX37" s="411"/>
      <c r="BY37" s="114">
        <f>IF(ISERROR(VLOOKUP(N37,別紙2プロジェクト全体の資金計画!$B$25:$K$30,10,FALSE)),0,VLOOKUP(N37,別紙2プロジェクト全体の資金計画!$B$25:$K$30,10,FALSE))</f>
        <v>0</v>
      </c>
      <c r="BZ37" s="128"/>
      <c r="CA37" s="133"/>
      <c r="CD37" s="116">
        <f t="shared" si="4"/>
        <v>0</v>
      </c>
      <c r="CE37" s="26" t="b">
        <f t="shared" si="5"/>
        <v>0</v>
      </c>
      <c r="CF37" s="26" t="b">
        <v>0</v>
      </c>
    </row>
    <row r="38" spans="1:84" ht="23.5" customHeight="1" thickBot="1">
      <c r="A38" s="10"/>
      <c r="BE38" s="419" t="s">
        <v>39</v>
      </c>
      <c r="BF38" s="420"/>
      <c r="BG38" s="420"/>
      <c r="BH38" s="420"/>
      <c r="BI38" s="413">
        <f>SUM(BI32:BM37)</f>
        <v>0</v>
      </c>
      <c r="BJ38" s="413"/>
      <c r="BK38" s="413"/>
      <c r="BL38" s="413"/>
      <c r="BM38" s="413"/>
      <c r="BN38" s="413">
        <f>SUM(BN32:BR37)</f>
        <v>0</v>
      </c>
      <c r="BO38" s="413"/>
      <c r="BP38" s="413"/>
      <c r="BQ38" s="413"/>
      <c r="BR38" s="414"/>
      <c r="BS38" s="10"/>
      <c r="BT38" s="412" t="str">
        <f>IF(BZ38=0,"-",BY38/BZ38)</f>
        <v>-</v>
      </c>
      <c r="BU38" s="413"/>
      <c r="BV38" s="413"/>
      <c r="BW38" s="413"/>
      <c r="BX38" s="414"/>
      <c r="BY38" s="114">
        <f>SUM(BY32:BY37)</f>
        <v>0</v>
      </c>
      <c r="BZ38" s="114">
        <f>SUM(BZ32:BZ37)</f>
        <v>0</v>
      </c>
      <c r="CF38" s="4" t="b">
        <f>IF(OR(CF32=TRUE,CF33=TRUE,CF34=TRUE,CF35=TRUE,CF36=TRUE,CF37=TRUE),TRUE,FALSE)</f>
        <v>0</v>
      </c>
    </row>
    <row r="39" spans="1:84" ht="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Z39" s="28"/>
    </row>
    <row r="40" spans="1:84">
      <c r="BZ40" s="28"/>
      <c r="CA40" s="28"/>
      <c r="CB40" s="28"/>
    </row>
    <row r="41" spans="1:84">
      <c r="BZ41" s="28"/>
      <c r="CA41" s="28"/>
      <c r="CB41" s="28"/>
    </row>
    <row r="42" spans="1:84" ht="32" customHeight="1">
      <c r="BZ42" s="28"/>
      <c r="CA42" s="28"/>
      <c r="CB42" s="28"/>
    </row>
    <row r="43" spans="1:84">
      <c r="BZ43" s="28"/>
      <c r="CA43" s="28"/>
      <c r="CB43" s="28"/>
    </row>
    <row r="47" spans="1:84" ht="17.5" customHeight="1"/>
    <row r="48" spans="1:84" ht="17.5" customHeight="1"/>
    <row r="49" spans="80:82" ht="17.5" customHeight="1"/>
    <row r="50" spans="80:82" ht="17.5" customHeight="1"/>
    <row r="51" spans="80:82" ht="17.5" customHeight="1"/>
    <row r="52" spans="80:82" ht="17.5" customHeight="1"/>
    <row r="53" spans="80:82" ht="17.5" customHeight="1"/>
    <row r="54" spans="80:82" ht="17.5" customHeight="1"/>
    <row r="57" spans="80:82" ht="17.5" customHeight="1">
      <c r="CB57" s="117"/>
      <c r="CC57" s="117"/>
      <c r="CD57" s="117"/>
    </row>
    <row r="58" spans="80:82" ht="17.5" customHeight="1">
      <c r="CB58" s="117"/>
      <c r="CC58" s="117"/>
      <c r="CD58" s="117"/>
    </row>
    <row r="59" spans="80:82" ht="17.5" customHeight="1">
      <c r="CB59" s="117"/>
      <c r="CC59" s="117"/>
      <c r="CD59" s="117"/>
    </row>
    <row r="60" spans="80:82" ht="17.5" customHeight="1">
      <c r="CB60" s="117"/>
      <c r="CC60" s="117"/>
      <c r="CD60" s="117"/>
    </row>
    <row r="61" spans="80:82">
      <c r="CB61" s="117"/>
      <c r="CC61" s="117"/>
      <c r="CD61" s="117"/>
    </row>
    <row r="62" spans="80:82">
      <c r="CB62" s="117"/>
      <c r="CC62" s="117"/>
      <c r="CD62" s="117"/>
    </row>
    <row r="68" ht="35" customHeight="1"/>
    <row r="72" ht="18" customHeight="1"/>
    <row r="74" ht="41.5" customHeight="1"/>
    <row r="76" ht="18" customHeight="1"/>
    <row r="78" ht="41.5" customHeight="1"/>
    <row r="82" ht="17.5" customHeight="1"/>
    <row r="83" ht="17.5" customHeight="1"/>
    <row r="84" ht="17.5" customHeight="1"/>
    <row r="85" ht="17.5" customHeight="1"/>
    <row r="86" ht="17.5" customHeight="1"/>
    <row r="87" ht="17.5" customHeight="1"/>
    <row r="88" ht="17.5" customHeight="1"/>
  </sheetData>
  <sheetProtection algorithmName="SHA-512" hashValue="E6vHZ/EHORw+X7xVivHSG3JbM1JQ/gclDRcZ/V/iOd+hD2A22WiA/k0/ajyPHSv/S5OVhU3gXM5Bh4HDfgRRzw==" saltValue="SDZ9UKtPn0+QNLt3n7S7cQ==" spinCount="100000" sheet="1" formatCells="0" formatColumns="0" formatRows="0"/>
  <mergeCells count="155">
    <mergeCell ref="CA29:CA31"/>
    <mergeCell ref="BZ8:BZ9"/>
    <mergeCell ref="BZ10:BZ11"/>
    <mergeCell ref="BZ12:BZ13"/>
    <mergeCell ref="BZ14:BZ15"/>
    <mergeCell ref="BZ6:BZ7"/>
    <mergeCell ref="CA6:CA7"/>
    <mergeCell ref="CA8:CA9"/>
    <mergeCell ref="CA10:CA11"/>
    <mergeCell ref="CA12:CA13"/>
    <mergeCell ref="CA14:CA15"/>
    <mergeCell ref="BT34:BX34"/>
    <mergeCell ref="BT35:BX35"/>
    <mergeCell ref="BT36:BX36"/>
    <mergeCell ref="BT37:BX37"/>
    <mergeCell ref="BT38:BX38"/>
    <mergeCell ref="BT28:BX28"/>
    <mergeCell ref="BT26:BX26"/>
    <mergeCell ref="BE38:BH38"/>
    <mergeCell ref="BI38:BM38"/>
    <mergeCell ref="BN38:BR38"/>
    <mergeCell ref="BE36:BH36"/>
    <mergeCell ref="BI36:BM36"/>
    <mergeCell ref="BE35:BH35"/>
    <mergeCell ref="BI35:BM35"/>
    <mergeCell ref="BI37:BM37"/>
    <mergeCell ref="BN37:BR37"/>
    <mergeCell ref="BN36:BR36"/>
    <mergeCell ref="BE37:BH37"/>
    <mergeCell ref="BN35:BR35"/>
    <mergeCell ref="BN33:BR33"/>
    <mergeCell ref="BT29:BX31"/>
    <mergeCell ref="BT32:BX32"/>
    <mergeCell ref="BT33:BX33"/>
    <mergeCell ref="BD26:BF26"/>
    <mergeCell ref="B35:C35"/>
    <mergeCell ref="B36:C36"/>
    <mergeCell ref="B37:C37"/>
    <mergeCell ref="N35:AA35"/>
    <mergeCell ref="N36:AA36"/>
    <mergeCell ref="N37:AA37"/>
    <mergeCell ref="AB35:AH35"/>
    <mergeCell ref="AB36:AH36"/>
    <mergeCell ref="AB37:AH37"/>
    <mergeCell ref="AI35:AP35"/>
    <mergeCell ref="AI36:AP36"/>
    <mergeCell ref="D35:I35"/>
    <mergeCell ref="J35:M35"/>
    <mergeCell ref="AQ35:BD35"/>
    <mergeCell ref="AI37:AP37"/>
    <mergeCell ref="D37:I37"/>
    <mergeCell ref="J37:M37"/>
    <mergeCell ref="AQ37:BD37"/>
    <mergeCell ref="D36:I36"/>
    <mergeCell ref="J36:M36"/>
    <mergeCell ref="AQ36:BD36"/>
    <mergeCell ref="J34:M34"/>
    <mergeCell ref="AQ34:BD34"/>
    <mergeCell ref="BE34:BH34"/>
    <mergeCell ref="BI34:BM34"/>
    <mergeCell ref="BN34:BR34"/>
    <mergeCell ref="AI33:AP33"/>
    <mergeCell ref="AI34:AP34"/>
    <mergeCell ref="D33:I33"/>
    <mergeCell ref="J33:M33"/>
    <mergeCell ref="AQ33:BD33"/>
    <mergeCell ref="BE33:BH33"/>
    <mergeCell ref="BI33:BM33"/>
    <mergeCell ref="AB33:AH33"/>
    <mergeCell ref="AB34:AH34"/>
    <mergeCell ref="B34:C34"/>
    <mergeCell ref="B5:G5"/>
    <mergeCell ref="H5:AK5"/>
    <mergeCell ref="B8:J8"/>
    <mergeCell ref="W8:AE8"/>
    <mergeCell ref="B9:V14"/>
    <mergeCell ref="W9:AQ14"/>
    <mergeCell ref="B29:C31"/>
    <mergeCell ref="D32:I32"/>
    <mergeCell ref="J32:M32"/>
    <mergeCell ref="AQ32:BD32"/>
    <mergeCell ref="AI29:AP31"/>
    <mergeCell ref="AI32:AP32"/>
    <mergeCell ref="AM17:AX17"/>
    <mergeCell ref="AM18:AX18"/>
    <mergeCell ref="AM19:AX19"/>
    <mergeCell ref="N33:AA33"/>
    <mergeCell ref="N34:AA34"/>
    <mergeCell ref="AY23:BC23"/>
    <mergeCell ref="AY24:BC24"/>
    <mergeCell ref="AY25:BC25"/>
    <mergeCell ref="AY17:BC17"/>
    <mergeCell ref="AY18:BC18"/>
    <mergeCell ref="D34:I34"/>
    <mergeCell ref="AQ29:BD31"/>
    <mergeCell ref="AM25:AX25"/>
    <mergeCell ref="BG25:BR25"/>
    <mergeCell ref="BG26:BR26"/>
    <mergeCell ref="AY20:BC20"/>
    <mergeCell ref="AY21:BC21"/>
    <mergeCell ref="AY22:BC22"/>
    <mergeCell ref="AM20:AX20"/>
    <mergeCell ref="BG23:BR23"/>
    <mergeCell ref="AM23:AX23"/>
    <mergeCell ref="BD23:BF23"/>
    <mergeCell ref="BD24:BF24"/>
    <mergeCell ref="BD25:BF25"/>
    <mergeCell ref="B17:AK26"/>
    <mergeCell ref="BG24:BR24"/>
    <mergeCell ref="B33:C33"/>
    <mergeCell ref="BT17:BX17"/>
    <mergeCell ref="BT18:BX18"/>
    <mergeCell ref="BT19:BX19"/>
    <mergeCell ref="BT20:BX20"/>
    <mergeCell ref="BT21:BX21"/>
    <mergeCell ref="BT22:BX22"/>
    <mergeCell ref="BT23:BX23"/>
    <mergeCell ref="BT24:BX24"/>
    <mergeCell ref="BT25:BX25"/>
    <mergeCell ref="AB32:AH32"/>
    <mergeCell ref="N29:AA31"/>
    <mergeCell ref="N32:AA32"/>
    <mergeCell ref="AB29:AH31"/>
    <mergeCell ref="BI29:BM31"/>
    <mergeCell ref="AY26:BC26"/>
    <mergeCell ref="BD17:BF17"/>
    <mergeCell ref="AM21:AX21"/>
    <mergeCell ref="AM22:AX22"/>
    <mergeCell ref="AM24:AX24"/>
    <mergeCell ref="D29:I31"/>
    <mergeCell ref="J29:M31"/>
    <mergeCell ref="BY29:BY31"/>
    <mergeCell ref="BZ29:BZ31"/>
    <mergeCell ref="B1:BR1"/>
    <mergeCell ref="B32:C32"/>
    <mergeCell ref="BN29:BR31"/>
    <mergeCell ref="BE32:BH32"/>
    <mergeCell ref="BI32:BM32"/>
    <mergeCell ref="BN32:BR32"/>
    <mergeCell ref="BE29:BH31"/>
    <mergeCell ref="BG17:BR17"/>
    <mergeCell ref="BG18:BR18"/>
    <mergeCell ref="BG19:BR19"/>
    <mergeCell ref="AY19:BC19"/>
    <mergeCell ref="BD18:BF18"/>
    <mergeCell ref="BD19:BF19"/>
    <mergeCell ref="BD20:BF20"/>
    <mergeCell ref="BD21:BF21"/>
    <mergeCell ref="BD22:BF22"/>
    <mergeCell ref="B3:BX3"/>
    <mergeCell ref="BG20:BR20"/>
    <mergeCell ref="BG21:BR21"/>
    <mergeCell ref="BG22:BR22"/>
    <mergeCell ref="AS9:BR14"/>
    <mergeCell ref="AM26:AX26"/>
  </mergeCells>
  <phoneticPr fontId="3"/>
  <conditionalFormatting sqref="Y27 B27:C27 AJ7:AR7 AT7:BM7 BF6:BM6 H5:AK5 D32:E37 J32:J34 AQ32:AQ37 BE32:BR37 J36:J37">
    <cfRule type="expression" dxfId="8" priority="21">
      <formula>#REF!=TRUE</formula>
    </cfRule>
  </conditionalFormatting>
  <conditionalFormatting sqref="H27">
    <cfRule type="expression" dxfId="7" priority="20">
      <formula>#REF!=TRUE</formula>
    </cfRule>
  </conditionalFormatting>
  <conditionalFormatting sqref="B9">
    <cfRule type="expression" dxfId="6" priority="16">
      <formula>#REF!=TRUE</formula>
    </cfRule>
  </conditionalFormatting>
  <conditionalFormatting sqref="AS9 B32:C37">
    <cfRule type="expression" dxfId="5" priority="15">
      <formula>#REF!=TRUE</formula>
    </cfRule>
  </conditionalFormatting>
  <conditionalFormatting sqref="W9">
    <cfRule type="expression" dxfId="4" priority="14">
      <formula>#REF!=TRUE</formula>
    </cfRule>
  </conditionalFormatting>
  <conditionalFormatting sqref="J35">
    <cfRule type="expression" dxfId="3" priority="12">
      <formula>#REF!=TRUE</formula>
    </cfRule>
  </conditionalFormatting>
  <conditionalFormatting sqref="BD19:BF26">
    <cfRule type="expression" dxfId="2" priority="23">
      <formula>$AY19&lt;&gt;"連携企業"=TRUE</formula>
    </cfRule>
  </conditionalFormatting>
  <conditionalFormatting sqref="BT32:BX37">
    <cfRule type="expression" dxfId="1" priority="2">
      <formula>#REF!=TRUE</formula>
    </cfRule>
  </conditionalFormatting>
  <conditionalFormatting sqref="BT19:BX26">
    <cfRule type="expression" dxfId="0" priority="1">
      <formula>$AY19="その他の参画企業"=TRUE</formula>
    </cfRule>
  </conditionalFormatting>
  <dataValidations count="7">
    <dataValidation type="list" allowBlank="1" showInputMessage="1" showErrorMessage="1" sqref="AY19:BC26" xr:uid="{2FE6C1A1-A2E5-465B-84BB-AE134243FD7E}">
      <formula1>参加の位置付</formula1>
    </dataValidation>
    <dataValidation type="list" allowBlank="1" showInputMessage="1" showErrorMessage="1" sqref="BD20:BD26 BD19:BE19" xr:uid="{350CFDC1-C898-4A13-AEAB-E979CB87383C}">
      <formula1>カテゴリー</formula1>
    </dataValidation>
    <dataValidation type="list" allowBlank="1" showInputMessage="1" showErrorMessage="1" sqref="BE32:BH37" xr:uid="{FC7988EF-C22A-4226-997D-F4D7315B4FFD}">
      <formula1>事業実施年度</formula1>
    </dataValidation>
    <dataValidation type="list" allowBlank="1" showInputMessage="1" showErrorMessage="1" sqref="N32:AA37" xr:uid="{C005EC66-EF41-4A13-AF71-349AFD1413EB}">
      <formula1>$AM$18:$AM$26</formula1>
    </dataValidation>
    <dataValidation operator="greaterThanOrEqual" allowBlank="1" showInputMessage="1" showErrorMessage="1" errorTitle="設備更新対象の工場・事業場" error="設備更新の対象とできるのは、各工場・事業場のCO2排出量が50t-CO2以上のものです。" sqref="BI32:BM37" xr:uid="{6F3382E0-2417-494C-94E2-C0D404520BF7}"/>
    <dataValidation type="list" allowBlank="1" showInputMessage="1" showErrorMessage="1" sqref="AB32:AH37" xr:uid="{EF013DD0-AEC4-48D9-81E0-B9CC1A090D6D}">
      <formula1>設備所有者</formula1>
    </dataValidation>
    <dataValidation type="list" allowBlank="1" showInputMessage="1" showErrorMessage="1" sqref="AI32:AP37" xr:uid="{27161AA9-2D6C-46E5-BC5F-77DA77F350D4}">
      <formula1>対策の種類</formula1>
    </dataValidation>
  </dataValidations>
  <printOptions horizontalCentered="1" verticalCentered="1"/>
  <pageMargins left="0.51181102362204722" right="0.51181102362204722" top="0.74803149606299213" bottom="0.74803149606299213" header="0.31496062992125984" footer="0.31496062992125984"/>
  <pageSetup paperSize="8" scale="73" orientation="landscape" r:id="rId1"/>
  <headerFooter>
    <oddFooter>&amp;L&amp;8&amp;A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725" r:id="rId4" name="Check Box 125">
              <controlPr defaultSize="0" autoFill="0" autoLine="0" autoPict="0">
                <anchor moveWithCells="1">
                  <from>
                    <xdr:col>71</xdr:col>
                    <xdr:colOff>152400</xdr:colOff>
                    <xdr:row>17</xdr:row>
                    <xdr:rowOff>82550</xdr:rowOff>
                  </from>
                  <to>
                    <xdr:col>74</xdr:col>
                    <xdr:colOff>146050</xdr:colOff>
                    <xdr:row>17</xdr:row>
                    <xdr:rowOff>336550</xdr:rowOff>
                  </to>
                </anchor>
              </controlPr>
            </control>
          </mc:Choice>
        </mc:AlternateContent>
        <mc:AlternateContent xmlns:mc="http://schemas.openxmlformats.org/markup-compatibility/2006">
          <mc:Choice Requires="x14">
            <control shapeId="25726" r:id="rId5" name="Check Box 126">
              <controlPr defaultSize="0" autoFill="0" autoLine="0" autoPict="0">
                <anchor moveWithCells="1">
                  <from>
                    <xdr:col>71</xdr:col>
                    <xdr:colOff>152400</xdr:colOff>
                    <xdr:row>18</xdr:row>
                    <xdr:rowOff>82550</xdr:rowOff>
                  </from>
                  <to>
                    <xdr:col>74</xdr:col>
                    <xdr:colOff>146050</xdr:colOff>
                    <xdr:row>18</xdr:row>
                    <xdr:rowOff>336550</xdr:rowOff>
                  </to>
                </anchor>
              </controlPr>
            </control>
          </mc:Choice>
        </mc:AlternateContent>
        <mc:AlternateContent xmlns:mc="http://schemas.openxmlformats.org/markup-compatibility/2006">
          <mc:Choice Requires="x14">
            <control shapeId="25727" r:id="rId6" name="Check Box 127">
              <controlPr defaultSize="0" autoFill="0" autoLine="0" autoPict="0">
                <anchor moveWithCells="1">
                  <from>
                    <xdr:col>71</xdr:col>
                    <xdr:colOff>152400</xdr:colOff>
                    <xdr:row>19</xdr:row>
                    <xdr:rowOff>82550</xdr:rowOff>
                  </from>
                  <to>
                    <xdr:col>74</xdr:col>
                    <xdr:colOff>146050</xdr:colOff>
                    <xdr:row>19</xdr:row>
                    <xdr:rowOff>336550</xdr:rowOff>
                  </to>
                </anchor>
              </controlPr>
            </control>
          </mc:Choice>
        </mc:AlternateContent>
        <mc:AlternateContent xmlns:mc="http://schemas.openxmlformats.org/markup-compatibility/2006">
          <mc:Choice Requires="x14">
            <control shapeId="25728" r:id="rId7" name="Check Box 128">
              <controlPr defaultSize="0" autoFill="0" autoLine="0" autoPict="0">
                <anchor moveWithCells="1">
                  <from>
                    <xdr:col>71</xdr:col>
                    <xdr:colOff>152400</xdr:colOff>
                    <xdr:row>20</xdr:row>
                    <xdr:rowOff>82550</xdr:rowOff>
                  </from>
                  <to>
                    <xdr:col>74</xdr:col>
                    <xdr:colOff>146050</xdr:colOff>
                    <xdr:row>20</xdr:row>
                    <xdr:rowOff>336550</xdr:rowOff>
                  </to>
                </anchor>
              </controlPr>
            </control>
          </mc:Choice>
        </mc:AlternateContent>
        <mc:AlternateContent xmlns:mc="http://schemas.openxmlformats.org/markup-compatibility/2006">
          <mc:Choice Requires="x14">
            <control shapeId="25729" r:id="rId8" name="Check Box 129">
              <controlPr defaultSize="0" autoFill="0" autoLine="0" autoPict="0">
                <anchor moveWithCells="1">
                  <from>
                    <xdr:col>71</xdr:col>
                    <xdr:colOff>152400</xdr:colOff>
                    <xdr:row>21</xdr:row>
                    <xdr:rowOff>82550</xdr:rowOff>
                  </from>
                  <to>
                    <xdr:col>74</xdr:col>
                    <xdr:colOff>146050</xdr:colOff>
                    <xdr:row>21</xdr:row>
                    <xdr:rowOff>336550</xdr:rowOff>
                  </to>
                </anchor>
              </controlPr>
            </control>
          </mc:Choice>
        </mc:AlternateContent>
        <mc:AlternateContent xmlns:mc="http://schemas.openxmlformats.org/markup-compatibility/2006">
          <mc:Choice Requires="x14">
            <control shapeId="25730" r:id="rId9" name="Check Box 130">
              <controlPr defaultSize="0" autoFill="0" autoLine="0" autoPict="0">
                <anchor moveWithCells="1">
                  <from>
                    <xdr:col>71</xdr:col>
                    <xdr:colOff>152400</xdr:colOff>
                    <xdr:row>22</xdr:row>
                    <xdr:rowOff>82550</xdr:rowOff>
                  </from>
                  <to>
                    <xdr:col>74</xdr:col>
                    <xdr:colOff>146050</xdr:colOff>
                    <xdr:row>22</xdr:row>
                    <xdr:rowOff>336550</xdr:rowOff>
                  </to>
                </anchor>
              </controlPr>
            </control>
          </mc:Choice>
        </mc:AlternateContent>
        <mc:AlternateContent xmlns:mc="http://schemas.openxmlformats.org/markup-compatibility/2006">
          <mc:Choice Requires="x14">
            <control shapeId="25731" r:id="rId10" name="Check Box 131">
              <controlPr defaultSize="0" autoFill="0" autoLine="0" autoPict="0">
                <anchor moveWithCells="1">
                  <from>
                    <xdr:col>71</xdr:col>
                    <xdr:colOff>152400</xdr:colOff>
                    <xdr:row>23</xdr:row>
                    <xdr:rowOff>82550</xdr:rowOff>
                  </from>
                  <to>
                    <xdr:col>74</xdr:col>
                    <xdr:colOff>146050</xdr:colOff>
                    <xdr:row>23</xdr:row>
                    <xdr:rowOff>336550</xdr:rowOff>
                  </to>
                </anchor>
              </controlPr>
            </control>
          </mc:Choice>
        </mc:AlternateContent>
        <mc:AlternateContent xmlns:mc="http://schemas.openxmlformats.org/markup-compatibility/2006">
          <mc:Choice Requires="x14">
            <control shapeId="25732" r:id="rId11" name="Check Box 132">
              <controlPr defaultSize="0" autoFill="0" autoLine="0" autoPict="0">
                <anchor moveWithCells="1">
                  <from>
                    <xdr:col>71</xdr:col>
                    <xdr:colOff>152400</xdr:colOff>
                    <xdr:row>24</xdr:row>
                    <xdr:rowOff>82550</xdr:rowOff>
                  </from>
                  <to>
                    <xdr:col>74</xdr:col>
                    <xdr:colOff>146050</xdr:colOff>
                    <xdr:row>24</xdr:row>
                    <xdr:rowOff>336550</xdr:rowOff>
                  </to>
                </anchor>
              </controlPr>
            </control>
          </mc:Choice>
        </mc:AlternateContent>
        <mc:AlternateContent xmlns:mc="http://schemas.openxmlformats.org/markup-compatibility/2006">
          <mc:Choice Requires="x14">
            <control shapeId="25733" r:id="rId12" name="Check Box 133">
              <controlPr defaultSize="0" autoFill="0" autoLine="0" autoPict="0">
                <anchor moveWithCells="1">
                  <from>
                    <xdr:col>71</xdr:col>
                    <xdr:colOff>152400</xdr:colOff>
                    <xdr:row>25</xdr:row>
                    <xdr:rowOff>82550</xdr:rowOff>
                  </from>
                  <to>
                    <xdr:col>74</xdr:col>
                    <xdr:colOff>146050</xdr:colOff>
                    <xdr:row>25</xdr:row>
                    <xdr:rowOff>336550</xdr:rowOff>
                  </to>
                </anchor>
              </controlPr>
            </control>
          </mc:Choice>
        </mc:AlternateContent>
        <mc:AlternateContent xmlns:mc="http://schemas.openxmlformats.org/markup-compatibility/2006">
          <mc:Choice Requires="x14">
            <control shapeId="25734" r:id="rId13" name="Check Box 134">
              <controlPr defaultSize="0" autoFill="0" autoLine="0" autoPict="0">
                <anchor moveWithCells="1">
                  <from>
                    <xdr:col>78</xdr:col>
                    <xdr:colOff>107950</xdr:colOff>
                    <xdr:row>31</xdr:row>
                    <xdr:rowOff>57150</xdr:rowOff>
                  </from>
                  <to>
                    <xdr:col>78</xdr:col>
                    <xdr:colOff>920750</xdr:colOff>
                    <xdr:row>31</xdr:row>
                    <xdr:rowOff>311150</xdr:rowOff>
                  </to>
                </anchor>
              </controlPr>
            </control>
          </mc:Choice>
        </mc:AlternateContent>
        <mc:AlternateContent xmlns:mc="http://schemas.openxmlformats.org/markup-compatibility/2006">
          <mc:Choice Requires="x14">
            <control shapeId="25735" r:id="rId14" name="Check Box 135">
              <controlPr defaultSize="0" autoFill="0" autoLine="0" autoPict="0">
                <anchor moveWithCells="1">
                  <from>
                    <xdr:col>78</xdr:col>
                    <xdr:colOff>107950</xdr:colOff>
                    <xdr:row>32</xdr:row>
                    <xdr:rowOff>57150</xdr:rowOff>
                  </from>
                  <to>
                    <xdr:col>78</xdr:col>
                    <xdr:colOff>920750</xdr:colOff>
                    <xdr:row>32</xdr:row>
                    <xdr:rowOff>311150</xdr:rowOff>
                  </to>
                </anchor>
              </controlPr>
            </control>
          </mc:Choice>
        </mc:AlternateContent>
        <mc:AlternateContent xmlns:mc="http://schemas.openxmlformats.org/markup-compatibility/2006">
          <mc:Choice Requires="x14">
            <control shapeId="25736" r:id="rId15" name="Check Box 136">
              <controlPr defaultSize="0" autoFill="0" autoLine="0" autoPict="0">
                <anchor moveWithCells="1">
                  <from>
                    <xdr:col>78</xdr:col>
                    <xdr:colOff>107950</xdr:colOff>
                    <xdr:row>33</xdr:row>
                    <xdr:rowOff>57150</xdr:rowOff>
                  </from>
                  <to>
                    <xdr:col>78</xdr:col>
                    <xdr:colOff>920750</xdr:colOff>
                    <xdr:row>33</xdr:row>
                    <xdr:rowOff>311150</xdr:rowOff>
                  </to>
                </anchor>
              </controlPr>
            </control>
          </mc:Choice>
        </mc:AlternateContent>
        <mc:AlternateContent xmlns:mc="http://schemas.openxmlformats.org/markup-compatibility/2006">
          <mc:Choice Requires="x14">
            <control shapeId="25737" r:id="rId16" name="Check Box 137">
              <controlPr defaultSize="0" autoFill="0" autoLine="0" autoPict="0">
                <anchor moveWithCells="1">
                  <from>
                    <xdr:col>78</xdr:col>
                    <xdr:colOff>107950</xdr:colOff>
                    <xdr:row>34</xdr:row>
                    <xdr:rowOff>57150</xdr:rowOff>
                  </from>
                  <to>
                    <xdr:col>78</xdr:col>
                    <xdr:colOff>920750</xdr:colOff>
                    <xdr:row>34</xdr:row>
                    <xdr:rowOff>311150</xdr:rowOff>
                  </to>
                </anchor>
              </controlPr>
            </control>
          </mc:Choice>
        </mc:AlternateContent>
        <mc:AlternateContent xmlns:mc="http://schemas.openxmlformats.org/markup-compatibility/2006">
          <mc:Choice Requires="x14">
            <control shapeId="25738" r:id="rId17" name="Check Box 138">
              <controlPr defaultSize="0" autoFill="0" autoLine="0" autoPict="0">
                <anchor moveWithCells="1">
                  <from>
                    <xdr:col>78</xdr:col>
                    <xdr:colOff>107950</xdr:colOff>
                    <xdr:row>35</xdr:row>
                    <xdr:rowOff>57150</xdr:rowOff>
                  </from>
                  <to>
                    <xdr:col>78</xdr:col>
                    <xdr:colOff>920750</xdr:colOff>
                    <xdr:row>35</xdr:row>
                    <xdr:rowOff>311150</xdr:rowOff>
                  </to>
                </anchor>
              </controlPr>
            </control>
          </mc:Choice>
        </mc:AlternateContent>
        <mc:AlternateContent xmlns:mc="http://schemas.openxmlformats.org/markup-compatibility/2006">
          <mc:Choice Requires="x14">
            <control shapeId="25739" r:id="rId18" name="Check Box 139">
              <controlPr defaultSize="0" autoFill="0" autoLine="0" autoPict="0">
                <anchor moveWithCells="1">
                  <from>
                    <xdr:col>78</xdr:col>
                    <xdr:colOff>107950</xdr:colOff>
                    <xdr:row>36</xdr:row>
                    <xdr:rowOff>57150</xdr:rowOff>
                  </from>
                  <to>
                    <xdr:col>78</xdr:col>
                    <xdr:colOff>920750</xdr:colOff>
                    <xdr:row>36</xdr:row>
                    <xdr:rowOff>311150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CB114-AAB5-42D2-BCAB-0B07EB12A5ED}">
  <sheetPr>
    <pageSetUpPr fitToPage="1"/>
  </sheetPr>
  <dimension ref="A1:X32"/>
  <sheetViews>
    <sheetView zoomScale="55" zoomScaleNormal="55" zoomScaleSheetLayoutView="68" workbookViewId="0">
      <selection sqref="A1:L1"/>
    </sheetView>
  </sheetViews>
  <sheetFormatPr defaultRowHeight="13.5"/>
  <cols>
    <col min="1" max="1" width="11.33203125" style="29" customWidth="1"/>
    <col min="2" max="2" width="34.75" style="29" customWidth="1"/>
    <col min="3" max="3" width="9.9140625" style="29" customWidth="1"/>
    <col min="4" max="4" width="8.6640625" style="29"/>
    <col min="5" max="12" width="18.6640625" style="29" customWidth="1"/>
    <col min="13" max="13" width="8.08203125" style="29" customWidth="1"/>
    <col min="14" max="14" width="8.58203125" style="51" hidden="1" customWidth="1"/>
    <col min="15" max="16" width="8.6640625" style="29" hidden="1" customWidth="1"/>
    <col min="17" max="20" width="8.6640625" style="29" customWidth="1"/>
    <col min="21" max="16384" width="8.6640625" style="29"/>
  </cols>
  <sheetData>
    <row r="1" spans="1:24" ht="15">
      <c r="A1" s="433" t="s">
        <v>218</v>
      </c>
      <c r="B1" s="433"/>
      <c r="C1" s="433"/>
      <c r="D1" s="433"/>
      <c r="E1" s="433"/>
      <c r="F1" s="433"/>
      <c r="G1" s="433"/>
      <c r="H1" s="433"/>
      <c r="I1" s="433"/>
      <c r="J1" s="433"/>
      <c r="K1" s="433"/>
      <c r="L1" s="433"/>
      <c r="M1" s="6"/>
      <c r="N1" s="50"/>
      <c r="O1" s="5"/>
      <c r="P1" s="5"/>
      <c r="Q1" s="5"/>
      <c r="R1" s="5"/>
      <c r="S1" s="5"/>
      <c r="T1" s="5"/>
      <c r="U1" s="4"/>
      <c r="V1" s="4"/>
      <c r="W1" s="4"/>
      <c r="X1" s="4"/>
    </row>
    <row r="3" spans="1:24">
      <c r="A3" s="29" t="str">
        <f>"＜"&amp;table!O3&amp;"にかかる補助対象＞"</f>
        <v>＜令和6年度にかかる補助対象＞</v>
      </c>
    </row>
    <row r="4" spans="1:24" ht="39.5">
      <c r="A4" s="30" t="s">
        <v>83</v>
      </c>
      <c r="B4" s="30" t="s">
        <v>51</v>
      </c>
      <c r="C4" s="31" t="s">
        <v>81</v>
      </c>
      <c r="D4" s="85" t="s">
        <v>161</v>
      </c>
      <c r="E4" s="85" t="s">
        <v>153</v>
      </c>
      <c r="F4" s="85" t="s">
        <v>160</v>
      </c>
      <c r="G4" s="31" t="s">
        <v>159</v>
      </c>
      <c r="H4" s="31" t="s">
        <v>158</v>
      </c>
      <c r="I4" s="31" t="s">
        <v>157</v>
      </c>
      <c r="J4" s="31" t="s">
        <v>156</v>
      </c>
      <c r="K4" s="31" t="s">
        <v>155</v>
      </c>
      <c r="L4" s="31" t="s">
        <v>154</v>
      </c>
    </row>
    <row r="5" spans="1:24" ht="25" customHeight="1">
      <c r="A5" s="32" t="str">
        <f>IF(B5="","",VLOOKUP(B5,'別紙1-企業間連携の概要'!$AM$18:$BR$26,13,FALSE))</f>
        <v/>
      </c>
      <c r="B5" s="45"/>
      <c r="C5" s="33"/>
      <c r="D5" s="34" t="str">
        <f>IF(B5="","",IF(O5=TRUE,"1/2","1/3"))</f>
        <v/>
      </c>
      <c r="E5" s="48"/>
      <c r="F5" s="48"/>
      <c r="G5" s="35">
        <f>E5-F5</f>
        <v>0</v>
      </c>
      <c r="H5" s="48"/>
      <c r="I5" s="48"/>
      <c r="J5" s="35">
        <f>MIN(H5,I5)</f>
        <v>0</v>
      </c>
      <c r="K5" s="35">
        <f>MIN(G5,J5)</f>
        <v>0</v>
      </c>
      <c r="L5" s="35" t="str">
        <f>IF(D5="1/2",ROUNDDOWN(K5/2,-3),IF(D5="1/3",ROUNDDOWN(K5/3,-3),""))</f>
        <v/>
      </c>
      <c r="O5" s="29" t="b">
        <f>IF(VLOOKUP(B5,'別紙1-企業間連携の概要'!$CD$18:$CE$26,2,FALSE)=TRUE,TRUE, FALSE)</f>
        <v>0</v>
      </c>
      <c r="P5" s="29" t="str">
        <f t="shared" ref="P5:P10" si="0">B5&amp;"の中小企業該当"</f>
        <v>の中小企業該当</v>
      </c>
    </row>
    <row r="6" spans="1:24" ht="25" customHeight="1">
      <c r="A6" s="32" t="str">
        <f>IF(B6="","",VLOOKUP(B6,'別紙1-企業間連携の概要'!$AM$18:$BR$26,13,FALSE))</f>
        <v/>
      </c>
      <c r="B6" s="46"/>
      <c r="C6" s="33"/>
      <c r="D6" s="34" t="str">
        <f t="shared" ref="D6:D10" si="1">IF(B6="","",IF(O6=TRUE,"1/2","1/3"))</f>
        <v/>
      </c>
      <c r="E6" s="48"/>
      <c r="F6" s="48"/>
      <c r="G6" s="35">
        <f>E6-F6</f>
        <v>0</v>
      </c>
      <c r="H6" s="48"/>
      <c r="I6" s="48"/>
      <c r="J6" s="35">
        <f t="shared" ref="J6:J10" si="2">MIN(H6,I6)</f>
        <v>0</v>
      </c>
      <c r="K6" s="35">
        <f>MIN(G6,J6)</f>
        <v>0</v>
      </c>
      <c r="L6" s="35" t="str">
        <f t="shared" ref="L6:L10" si="3">IF(D6="1/2",ROUNDDOWN(K6/2,-3),IF(D6="1/3",ROUNDDOWN(K6/3,-3),""))</f>
        <v/>
      </c>
      <c r="O6" s="29" t="b">
        <f>IF(VLOOKUP(B6,'別紙1-企業間連携の概要'!$CD$18:$CE$26,2,FALSE)=TRUE,TRUE, FALSE)</f>
        <v>0</v>
      </c>
      <c r="P6" s="29" t="str">
        <f t="shared" si="0"/>
        <v>の中小企業該当</v>
      </c>
    </row>
    <row r="7" spans="1:24" ht="25" customHeight="1">
      <c r="A7" s="32" t="str">
        <f>IF(B7="","",VLOOKUP(B7,'別紙1-企業間連携の概要'!$AM$18:$BR$26,13,FALSE))</f>
        <v/>
      </c>
      <c r="B7" s="46"/>
      <c r="C7" s="33"/>
      <c r="D7" s="34" t="str">
        <f t="shared" si="1"/>
        <v/>
      </c>
      <c r="E7" s="48"/>
      <c r="F7" s="48"/>
      <c r="G7" s="35">
        <f t="shared" ref="G7:G10" si="4">E7-F7</f>
        <v>0</v>
      </c>
      <c r="H7" s="48"/>
      <c r="I7" s="48"/>
      <c r="J7" s="35">
        <f t="shared" si="2"/>
        <v>0</v>
      </c>
      <c r="K7" s="35">
        <f t="shared" ref="K7:K10" si="5">MIN(G7,J7)</f>
        <v>0</v>
      </c>
      <c r="L7" s="35" t="str">
        <f t="shared" si="3"/>
        <v/>
      </c>
      <c r="O7" s="29" t="b">
        <f>IF(VLOOKUP(B7,'別紙1-企業間連携の概要'!$CD$18:$CE$26,2,FALSE)=TRUE,TRUE, FALSE)</f>
        <v>0</v>
      </c>
      <c r="P7" s="29" t="str">
        <f t="shared" si="0"/>
        <v>の中小企業該当</v>
      </c>
    </row>
    <row r="8" spans="1:24" ht="25" customHeight="1">
      <c r="A8" s="32" t="str">
        <f>IF(B8="","",VLOOKUP(B8,'別紙1-企業間連携の概要'!$AM$18:$BR$26,13,FALSE))</f>
        <v/>
      </c>
      <c r="B8" s="46"/>
      <c r="C8" s="33"/>
      <c r="D8" s="34" t="str">
        <f t="shared" si="1"/>
        <v/>
      </c>
      <c r="E8" s="48"/>
      <c r="F8" s="48"/>
      <c r="G8" s="35">
        <f t="shared" si="4"/>
        <v>0</v>
      </c>
      <c r="H8" s="48"/>
      <c r="I8" s="48"/>
      <c r="J8" s="35">
        <f t="shared" si="2"/>
        <v>0</v>
      </c>
      <c r="K8" s="35">
        <f t="shared" si="5"/>
        <v>0</v>
      </c>
      <c r="L8" s="35" t="str">
        <f t="shared" si="3"/>
        <v/>
      </c>
      <c r="O8" s="29" t="b">
        <f>IF(VLOOKUP(B8,'別紙1-企業間連携の概要'!$CD$18:$CE$26,2,FALSE)=TRUE,TRUE, FALSE)</f>
        <v>0</v>
      </c>
      <c r="P8" s="29" t="str">
        <f t="shared" si="0"/>
        <v>の中小企業該当</v>
      </c>
    </row>
    <row r="9" spans="1:24" ht="25" customHeight="1">
      <c r="A9" s="32" t="str">
        <f>IF(B9="","",VLOOKUP(B9,'別紙1-企業間連携の概要'!$AM$18:$BR$26,13,FALSE))</f>
        <v/>
      </c>
      <c r="B9" s="46"/>
      <c r="C9" s="33"/>
      <c r="D9" s="34" t="str">
        <f t="shared" si="1"/>
        <v/>
      </c>
      <c r="E9" s="48"/>
      <c r="F9" s="48"/>
      <c r="G9" s="35">
        <f t="shared" si="4"/>
        <v>0</v>
      </c>
      <c r="H9" s="48"/>
      <c r="I9" s="48"/>
      <c r="J9" s="35">
        <f t="shared" si="2"/>
        <v>0</v>
      </c>
      <c r="K9" s="35">
        <f t="shared" si="5"/>
        <v>0</v>
      </c>
      <c r="L9" s="35" t="str">
        <f t="shared" si="3"/>
        <v/>
      </c>
      <c r="O9" s="29" t="b">
        <f>IF(VLOOKUP(B9,'別紙1-企業間連携の概要'!$CD$18:$CE$26,2,FALSE)=TRUE,TRUE, FALSE)</f>
        <v>0</v>
      </c>
      <c r="P9" s="29" t="str">
        <f t="shared" si="0"/>
        <v>の中小企業該当</v>
      </c>
    </row>
    <row r="10" spans="1:24" ht="25" customHeight="1" thickBot="1">
      <c r="A10" s="36" t="str">
        <f>IF(B10="","",VLOOKUP(B10,'別紙1-企業間連携の概要'!$AM$18:$BR$26,13,FALSE))</f>
        <v/>
      </c>
      <c r="B10" s="47"/>
      <c r="C10" s="37"/>
      <c r="D10" s="38" t="str">
        <f t="shared" si="1"/>
        <v/>
      </c>
      <c r="E10" s="49"/>
      <c r="F10" s="49"/>
      <c r="G10" s="39">
        <f t="shared" si="4"/>
        <v>0</v>
      </c>
      <c r="H10" s="49"/>
      <c r="I10" s="49"/>
      <c r="J10" s="39">
        <f t="shared" si="2"/>
        <v>0</v>
      </c>
      <c r="K10" s="39">
        <f t="shared" si="5"/>
        <v>0</v>
      </c>
      <c r="L10" s="39" t="str">
        <f t="shared" si="3"/>
        <v/>
      </c>
      <c r="O10" s="29" t="b">
        <f>IF(VLOOKUP(B10,'別紙1-企業間連携の概要'!$CD$18:$CE$26,2,FALSE)=TRUE,TRUE, FALSE)</f>
        <v>0</v>
      </c>
      <c r="P10" s="29" t="str">
        <f t="shared" si="0"/>
        <v>の中小企業該当</v>
      </c>
    </row>
    <row r="11" spans="1:24" ht="25" customHeight="1" thickTop="1">
      <c r="A11" s="40" t="s">
        <v>39</v>
      </c>
      <c r="B11" s="40"/>
      <c r="C11" s="40"/>
      <c r="D11" s="40"/>
      <c r="E11" s="41">
        <f>SUM(E5:E10)</f>
        <v>0</v>
      </c>
      <c r="F11" s="41">
        <f t="shared" ref="F11:G11" si="6">SUM(F5:F10)</f>
        <v>0</v>
      </c>
      <c r="G11" s="41">
        <f t="shared" si="6"/>
        <v>0</v>
      </c>
      <c r="H11" s="41">
        <f t="shared" ref="H11" si="7">SUM(H5:H10)</f>
        <v>0</v>
      </c>
      <c r="I11" s="41" t="str">
        <f>IF(AND(I5="",I6="",I7="",I8="",I9="",I10=""),"",SUM(I5:I10))</f>
        <v/>
      </c>
      <c r="J11" s="41">
        <f t="shared" ref="J11" si="8">SUM(J5:J10)</f>
        <v>0</v>
      </c>
      <c r="K11" s="41">
        <f t="shared" ref="K11" si="9">SUM(K5:K10)</f>
        <v>0</v>
      </c>
      <c r="L11" s="41">
        <f t="shared" ref="L11" si="10">SUM(L5:L10)</f>
        <v>0</v>
      </c>
      <c r="M11" s="54" t="str">
        <f>IF(L11&gt;200000000,"R5の１申請あたりの上限額は2億円です。","")</f>
        <v/>
      </c>
      <c r="N11" s="52"/>
      <c r="O11" s="53" t="s">
        <v>82</v>
      </c>
      <c r="P11" s="53"/>
      <c r="Q11" s="53"/>
      <c r="R11" s="53"/>
      <c r="S11" s="53"/>
      <c r="T11" s="53"/>
      <c r="U11" s="53"/>
      <c r="V11" s="53"/>
      <c r="W11" s="53"/>
    </row>
    <row r="12" spans="1:24">
      <c r="U12" s="53"/>
      <c r="V12" s="53"/>
      <c r="W12" s="53"/>
    </row>
    <row r="13" spans="1:24">
      <c r="A13" s="29" t="str">
        <f>"＜"&amp;table!O4&amp;"にかかる補助対象＞"</f>
        <v>＜令和7年度にかかる補助対象＞</v>
      </c>
      <c r="U13" s="53"/>
      <c r="V13" s="53"/>
      <c r="W13" s="53"/>
    </row>
    <row r="14" spans="1:24" ht="39.5">
      <c r="A14" s="30" t="s">
        <v>83</v>
      </c>
      <c r="B14" s="30" t="s">
        <v>51</v>
      </c>
      <c r="C14" s="31" t="s">
        <v>81</v>
      </c>
      <c r="D14" s="85" t="s">
        <v>161</v>
      </c>
      <c r="E14" s="85" t="s">
        <v>153</v>
      </c>
      <c r="F14" s="85" t="s">
        <v>160</v>
      </c>
      <c r="G14" s="31" t="s">
        <v>159</v>
      </c>
      <c r="H14" s="31" t="s">
        <v>158</v>
      </c>
      <c r="I14" s="31" t="s">
        <v>157</v>
      </c>
      <c r="J14" s="31" t="s">
        <v>156</v>
      </c>
      <c r="K14" s="31" t="s">
        <v>155</v>
      </c>
      <c r="L14" s="31" t="s">
        <v>154</v>
      </c>
      <c r="U14" s="53"/>
      <c r="V14" s="53"/>
      <c r="W14" s="53"/>
    </row>
    <row r="15" spans="1:24" ht="25" customHeight="1">
      <c r="A15" s="32" t="str">
        <f>IF(B15="","",VLOOKUP(B15,'別紙1-企業間連携の概要'!$AM$18:$BR$26,13,FALSE))</f>
        <v/>
      </c>
      <c r="B15" s="45"/>
      <c r="C15" s="33"/>
      <c r="D15" s="34" t="str">
        <f t="shared" ref="D15:D20" si="11">IF(B15="","",IF(O15=TRUE,"1/2","1/3"))</f>
        <v/>
      </c>
      <c r="E15" s="48"/>
      <c r="F15" s="48"/>
      <c r="G15" s="35">
        <f>E15-F15</f>
        <v>0</v>
      </c>
      <c r="H15" s="48"/>
      <c r="I15" s="48"/>
      <c r="J15" s="35">
        <f>MIN(H15,I15)</f>
        <v>0</v>
      </c>
      <c r="K15" s="35">
        <f>MIN(G15,J15)</f>
        <v>0</v>
      </c>
      <c r="L15" s="35" t="str">
        <f t="shared" ref="L15:L20" si="12">IF(D15="1/2",ROUNDDOWN(K15/2,-3),IF(D15="1/3",ROUNDDOWN(K15/3,-3),""))</f>
        <v/>
      </c>
      <c r="O15" s="29" t="b">
        <f>IF(VLOOKUP(B15,'別紙1-企業間連携の概要'!$CD$18:$CE$26,2,FALSE)=TRUE,TRUE, FALSE)</f>
        <v>0</v>
      </c>
      <c r="P15" s="29" t="str">
        <f t="shared" ref="P15:P20" si="13">B15&amp;"の中小企業該当"</f>
        <v>の中小企業該当</v>
      </c>
      <c r="U15" s="53"/>
      <c r="V15" s="53"/>
      <c r="W15" s="53"/>
    </row>
    <row r="16" spans="1:24" ht="25" customHeight="1">
      <c r="A16" s="32" t="str">
        <f>IF(B16="","",VLOOKUP(B16,'別紙1-企業間連携の概要'!$AM$18:$BR$26,13,FALSE))</f>
        <v/>
      </c>
      <c r="B16" s="46"/>
      <c r="C16" s="33"/>
      <c r="D16" s="34" t="str">
        <f t="shared" si="11"/>
        <v/>
      </c>
      <c r="E16" s="48"/>
      <c r="F16" s="48"/>
      <c r="G16" s="35">
        <f t="shared" ref="G16:G20" si="14">E16-F16</f>
        <v>0</v>
      </c>
      <c r="H16" s="48"/>
      <c r="I16" s="48"/>
      <c r="J16" s="35">
        <f t="shared" ref="J16:J20" si="15">MIN(H16,I16)</f>
        <v>0</v>
      </c>
      <c r="K16" s="35">
        <f>MIN(G16,J16)</f>
        <v>0</v>
      </c>
      <c r="L16" s="35" t="str">
        <f t="shared" si="12"/>
        <v/>
      </c>
      <c r="O16" s="29" t="b">
        <f>IF(VLOOKUP(B16,'別紙1-企業間連携の概要'!$CD$18:$CE$26,2,FALSE)=TRUE,TRUE, FALSE)</f>
        <v>0</v>
      </c>
      <c r="P16" s="29" t="str">
        <f t="shared" si="13"/>
        <v>の中小企業該当</v>
      </c>
      <c r="U16" s="53"/>
      <c r="V16" s="53"/>
      <c r="W16" s="53"/>
    </row>
    <row r="17" spans="1:23" ht="25" customHeight="1">
      <c r="A17" s="32" t="str">
        <f>IF(B17="","",VLOOKUP(B17,'別紙1-企業間連携の概要'!$AM$18:$BR$26,13,FALSE))</f>
        <v/>
      </c>
      <c r="B17" s="46"/>
      <c r="C17" s="33"/>
      <c r="D17" s="34" t="str">
        <f t="shared" si="11"/>
        <v/>
      </c>
      <c r="E17" s="48"/>
      <c r="F17" s="48"/>
      <c r="G17" s="35">
        <f t="shared" si="14"/>
        <v>0</v>
      </c>
      <c r="H17" s="48"/>
      <c r="I17" s="48"/>
      <c r="J17" s="35">
        <f t="shared" si="15"/>
        <v>0</v>
      </c>
      <c r="K17" s="35">
        <f t="shared" ref="K17:K20" si="16">MIN(G17,J17)</f>
        <v>0</v>
      </c>
      <c r="L17" s="35" t="str">
        <f t="shared" si="12"/>
        <v/>
      </c>
      <c r="O17" s="29" t="b">
        <f>IF(VLOOKUP(B17,'別紙1-企業間連携の概要'!$CD$18:$CE$26,2,FALSE)=TRUE,TRUE, FALSE)</f>
        <v>0</v>
      </c>
      <c r="P17" s="29" t="str">
        <f t="shared" si="13"/>
        <v>の中小企業該当</v>
      </c>
      <c r="U17" s="53"/>
      <c r="V17" s="53"/>
      <c r="W17" s="53"/>
    </row>
    <row r="18" spans="1:23" ht="25" customHeight="1">
      <c r="A18" s="32" t="str">
        <f>IF(B18="","",VLOOKUP(B18,'別紙1-企業間連携の概要'!$AM$18:$BR$26,13,FALSE))</f>
        <v/>
      </c>
      <c r="B18" s="46"/>
      <c r="C18" s="33"/>
      <c r="D18" s="34" t="str">
        <f t="shared" si="11"/>
        <v/>
      </c>
      <c r="E18" s="48"/>
      <c r="F18" s="48"/>
      <c r="G18" s="35">
        <f t="shared" si="14"/>
        <v>0</v>
      </c>
      <c r="H18" s="48"/>
      <c r="I18" s="48"/>
      <c r="J18" s="35">
        <f t="shared" si="15"/>
        <v>0</v>
      </c>
      <c r="K18" s="35">
        <f t="shared" si="16"/>
        <v>0</v>
      </c>
      <c r="L18" s="35" t="str">
        <f t="shared" si="12"/>
        <v/>
      </c>
      <c r="O18" s="29" t="b">
        <f>IF(VLOOKUP(B18,'別紙1-企業間連携の概要'!$CD$18:$CE$26,2,FALSE)=TRUE,TRUE, FALSE)</f>
        <v>0</v>
      </c>
      <c r="P18" s="29" t="str">
        <f t="shared" si="13"/>
        <v>の中小企業該当</v>
      </c>
      <c r="U18" s="53"/>
      <c r="V18" s="53"/>
      <c r="W18" s="53"/>
    </row>
    <row r="19" spans="1:23" ht="25" customHeight="1">
      <c r="A19" s="32" t="str">
        <f>IF(B19="","",VLOOKUP(B19,'別紙1-企業間連携の概要'!$AM$18:$BR$26,13,FALSE))</f>
        <v/>
      </c>
      <c r="B19" s="46"/>
      <c r="C19" s="33"/>
      <c r="D19" s="34" t="str">
        <f t="shared" si="11"/>
        <v/>
      </c>
      <c r="E19" s="48"/>
      <c r="F19" s="48"/>
      <c r="G19" s="35">
        <f t="shared" si="14"/>
        <v>0</v>
      </c>
      <c r="H19" s="48"/>
      <c r="I19" s="48"/>
      <c r="J19" s="35">
        <f t="shared" si="15"/>
        <v>0</v>
      </c>
      <c r="K19" s="35">
        <f t="shared" si="16"/>
        <v>0</v>
      </c>
      <c r="L19" s="35" t="str">
        <f t="shared" si="12"/>
        <v/>
      </c>
      <c r="O19" s="29" t="b">
        <f>IF(VLOOKUP(B19,'別紙1-企業間連携の概要'!$CD$18:$CE$26,2,FALSE)=TRUE,TRUE, FALSE)</f>
        <v>0</v>
      </c>
      <c r="P19" s="29" t="str">
        <f t="shared" si="13"/>
        <v>の中小企業該当</v>
      </c>
      <c r="U19" s="53"/>
      <c r="V19" s="53"/>
      <c r="W19" s="53"/>
    </row>
    <row r="20" spans="1:23" ht="25" customHeight="1" thickBot="1">
      <c r="A20" s="36" t="str">
        <f>IF(B20="","",VLOOKUP(B20,'別紙1-企業間連携の概要'!$AM$18:$BR$26,13,FALSE))</f>
        <v/>
      </c>
      <c r="B20" s="47"/>
      <c r="C20" s="37"/>
      <c r="D20" s="38" t="str">
        <f t="shared" si="11"/>
        <v/>
      </c>
      <c r="E20" s="49"/>
      <c r="F20" s="49"/>
      <c r="G20" s="39">
        <f t="shared" si="14"/>
        <v>0</v>
      </c>
      <c r="H20" s="49"/>
      <c r="I20" s="49"/>
      <c r="J20" s="39">
        <f t="shared" si="15"/>
        <v>0</v>
      </c>
      <c r="K20" s="39">
        <f t="shared" si="16"/>
        <v>0</v>
      </c>
      <c r="L20" s="39" t="str">
        <f t="shared" si="12"/>
        <v/>
      </c>
      <c r="O20" s="29" t="b">
        <f>IF(VLOOKUP(B20,'別紙1-企業間連携の概要'!$CD$18:$CE$26,2,FALSE)=TRUE,TRUE, FALSE)</f>
        <v>0</v>
      </c>
      <c r="P20" s="29" t="str">
        <f t="shared" si="13"/>
        <v>の中小企業該当</v>
      </c>
      <c r="U20" s="53"/>
      <c r="V20" s="53"/>
      <c r="W20" s="53"/>
    </row>
    <row r="21" spans="1:23" ht="36.5" customHeight="1" thickTop="1">
      <c r="A21" s="40" t="s">
        <v>39</v>
      </c>
      <c r="B21" s="40"/>
      <c r="C21" s="40"/>
      <c r="D21" s="40"/>
      <c r="E21" s="41">
        <f>SUM(E15:E20)</f>
        <v>0</v>
      </c>
      <c r="F21" s="41">
        <f t="shared" ref="F21" si="17">SUM(F15:F20)</f>
        <v>0</v>
      </c>
      <c r="G21" s="41">
        <f t="shared" ref="G21" si="18">SUM(G15:G20)</f>
        <v>0</v>
      </c>
      <c r="H21" s="41">
        <f t="shared" ref="H21" si="19">SUM(H15:H20)</f>
        <v>0</v>
      </c>
      <c r="I21" s="41" t="str">
        <f>IF(AND(I15="",I16="",I17="",I18="",I19="",I20=""),"",SUM(I15:I20))</f>
        <v/>
      </c>
      <c r="J21" s="41">
        <f t="shared" ref="J21" si="20">SUM(J15:J20)</f>
        <v>0</v>
      </c>
      <c r="K21" s="41">
        <f t="shared" ref="K21" si="21">SUM(K15:K20)</f>
        <v>0</v>
      </c>
      <c r="L21" s="41">
        <f>SUM(L15:L20)</f>
        <v>0</v>
      </c>
      <c r="U21" s="53"/>
      <c r="V21" s="53"/>
      <c r="W21" s="53"/>
    </row>
    <row r="22" spans="1:23">
      <c r="U22" s="53"/>
      <c r="V22" s="53"/>
      <c r="W22" s="53"/>
    </row>
    <row r="23" spans="1:23">
      <c r="A23" s="29" t="str">
        <f>"＜事業全体にかかる補助対象 ("&amp;table!O3&amp;"と"&amp;table!O4&amp;"の合計) ＞"</f>
        <v>＜事業全体にかかる補助対象 (令和6年度と令和7年度の合計) ＞</v>
      </c>
      <c r="U23" s="53"/>
      <c r="V23" s="53"/>
      <c r="W23" s="53"/>
    </row>
    <row r="24" spans="1:23" ht="27">
      <c r="A24" s="30" t="s">
        <v>83</v>
      </c>
      <c r="B24" s="30" t="s">
        <v>51</v>
      </c>
      <c r="C24" s="31" t="s">
        <v>81</v>
      </c>
      <c r="D24" s="85" t="s">
        <v>161</v>
      </c>
      <c r="E24" s="85" t="s">
        <v>153</v>
      </c>
      <c r="F24" s="85" t="s">
        <v>160</v>
      </c>
      <c r="G24" s="132" t="s">
        <v>219</v>
      </c>
      <c r="H24" s="31" t="s">
        <v>158</v>
      </c>
      <c r="I24" s="132" t="s">
        <v>221</v>
      </c>
      <c r="J24" s="132" t="s">
        <v>220</v>
      </c>
      <c r="K24" s="132" t="s">
        <v>222</v>
      </c>
      <c r="L24" s="31" t="s">
        <v>223</v>
      </c>
      <c r="U24" s="53"/>
      <c r="V24" s="53"/>
      <c r="W24" s="53"/>
    </row>
    <row r="25" spans="1:23" ht="25" customHeight="1">
      <c r="A25" s="32" t="str">
        <f>IF(B25="","",VLOOKUP(B25,'別紙1-企業間連携の概要'!$AM$18:$BR$26,13,FALSE))</f>
        <v/>
      </c>
      <c r="B25" s="33" t="str">
        <f>IF('別紙1-企業間連携の概要'!N32="","",'別紙1-企業間連携の概要'!N32)</f>
        <v/>
      </c>
      <c r="C25" s="33"/>
      <c r="D25" s="125" t="str">
        <f t="shared" ref="D25:D30" si="22">IF(B25="","",IF(O25=TRUE,"1/2","1/3"))</f>
        <v/>
      </c>
      <c r="E25" s="35" t="str">
        <f t="shared" ref="E25:H27" si="23">IF($B25="","",SUMIF($B$5:$B$20,$B25,E$5:E$20))</f>
        <v/>
      </c>
      <c r="F25" s="35" t="str">
        <f t="shared" si="23"/>
        <v/>
      </c>
      <c r="G25" s="35" t="str">
        <f t="shared" si="23"/>
        <v/>
      </c>
      <c r="H25" s="35" t="str">
        <f t="shared" si="23"/>
        <v/>
      </c>
      <c r="I25" s="35" t="str">
        <f>IF(OR($B25="",AND($I$11="",$I$21="")),"",SUMIF($B$5:$B$20,$B25,I$5:I$20))</f>
        <v/>
      </c>
      <c r="J25" s="35" t="str">
        <f>IF($B25="","",SUMIF($B$5:$B$20,$B25,J$5:J$20))</f>
        <v/>
      </c>
      <c r="K25" s="35" t="str">
        <f t="shared" ref="J25:L30" si="24">IF($B25="","",SUMIF($B$5:$B$20,$B25,K$5:K$20))</f>
        <v/>
      </c>
      <c r="L25" s="35" t="str">
        <f t="shared" si="24"/>
        <v/>
      </c>
      <c r="M25" s="54" t="str">
        <f>IF(B25="","",IF(L25&gt;100000000,"１者あたりの上限額は1億円です。",""))</f>
        <v/>
      </c>
      <c r="N25" s="55" t="s">
        <v>53</v>
      </c>
      <c r="O25" s="53" t="b">
        <f>IF(B25="",FALSE,IF(VLOOKUP(B25,'別紙1-企業間連携の概要'!$CD$18:$CE$26,2,FALSE)=TRUE,TRUE, FALSE))</f>
        <v>0</v>
      </c>
      <c r="P25" s="53" t="str">
        <f t="shared" ref="P25:P30" si="25">B25&amp;"の中小企業該当"</f>
        <v>の中小企業該当</v>
      </c>
      <c r="Q25" s="53"/>
      <c r="R25" s="53"/>
      <c r="S25" s="53"/>
      <c r="T25" s="53"/>
      <c r="U25" s="53"/>
      <c r="V25" s="53"/>
      <c r="W25" s="53"/>
    </row>
    <row r="26" spans="1:23" ht="25" customHeight="1">
      <c r="A26" s="32" t="str">
        <f>IF(B26="","",VLOOKUP(B26,'別紙1-企業間連携の概要'!$AM$18:$BR$26,13,FALSE))</f>
        <v/>
      </c>
      <c r="B26" s="33" t="str">
        <f>IF('別紙1-企業間連携の概要'!N33="","",'別紙1-企業間連携の概要'!N33)</f>
        <v/>
      </c>
      <c r="C26" s="33"/>
      <c r="D26" s="125" t="str">
        <f t="shared" si="22"/>
        <v/>
      </c>
      <c r="E26" s="35" t="str">
        <f t="shared" si="23"/>
        <v/>
      </c>
      <c r="F26" s="35" t="str">
        <f t="shared" si="23"/>
        <v/>
      </c>
      <c r="G26" s="35" t="str">
        <f t="shared" si="23"/>
        <v/>
      </c>
      <c r="H26" s="35" t="str">
        <f t="shared" si="23"/>
        <v/>
      </c>
      <c r="I26" s="35" t="str">
        <f t="shared" ref="I26:I30" si="26">IF(OR($B26="",AND($I$11="",$I$21="")),"",SUMIF($B$5:$B$20,$B26,I$5:I$20))</f>
        <v/>
      </c>
      <c r="J26" s="35" t="str">
        <f t="shared" si="24"/>
        <v/>
      </c>
      <c r="K26" s="35" t="str">
        <f t="shared" si="24"/>
        <v/>
      </c>
      <c r="L26" s="35" t="str">
        <f t="shared" si="24"/>
        <v/>
      </c>
      <c r="M26" s="54" t="str">
        <f t="shared" ref="M26:M30" si="27">IF(B26="","",IF(L26&gt;100000000,"１者あたりの上限額は1億円です。",""))</f>
        <v/>
      </c>
      <c r="N26" s="55" t="s">
        <v>53</v>
      </c>
      <c r="O26" s="53" t="b">
        <f>IF(B26="",FALSE,IF(VLOOKUP(B26,'別紙1-企業間連携の概要'!$CD$18:$CE$26,2,FALSE)=TRUE,TRUE, FALSE))</f>
        <v>0</v>
      </c>
      <c r="P26" s="53" t="str">
        <f t="shared" si="25"/>
        <v>の中小企業該当</v>
      </c>
      <c r="Q26" s="53"/>
      <c r="R26" s="53"/>
      <c r="S26" s="53"/>
      <c r="T26" s="53"/>
      <c r="U26" s="53"/>
      <c r="V26" s="53"/>
      <c r="W26" s="53"/>
    </row>
    <row r="27" spans="1:23" ht="25" customHeight="1">
      <c r="A27" s="32" t="str">
        <f>IF(B27="","",VLOOKUP(B27,'別紙1-企業間連携の概要'!$AM$18:$BR$26,13,FALSE))</f>
        <v/>
      </c>
      <c r="B27" s="33" t="str">
        <f>IF('別紙1-企業間連携の概要'!N34="","",'別紙1-企業間連携の概要'!N34)</f>
        <v/>
      </c>
      <c r="C27" s="33"/>
      <c r="D27" s="125" t="str">
        <f t="shared" si="22"/>
        <v/>
      </c>
      <c r="E27" s="35" t="str">
        <f t="shared" si="23"/>
        <v/>
      </c>
      <c r="F27" s="35" t="str">
        <f t="shared" si="23"/>
        <v/>
      </c>
      <c r="G27" s="35" t="str">
        <f t="shared" si="23"/>
        <v/>
      </c>
      <c r="H27" s="35" t="str">
        <f t="shared" si="23"/>
        <v/>
      </c>
      <c r="I27" s="35" t="str">
        <f t="shared" si="26"/>
        <v/>
      </c>
      <c r="J27" s="35" t="str">
        <f t="shared" si="24"/>
        <v/>
      </c>
      <c r="K27" s="35" t="str">
        <f t="shared" si="24"/>
        <v/>
      </c>
      <c r="L27" s="35" t="str">
        <f t="shared" si="24"/>
        <v/>
      </c>
      <c r="M27" s="54" t="str">
        <f t="shared" si="27"/>
        <v/>
      </c>
      <c r="N27" s="55" t="s">
        <v>53</v>
      </c>
      <c r="O27" s="53" t="b">
        <f>IF(B27="",FALSE,IF(VLOOKUP(B27,'別紙1-企業間連携の概要'!$CD$18:$CE$26,2,FALSE)=TRUE,TRUE, FALSE))</f>
        <v>0</v>
      </c>
      <c r="P27" s="53" t="str">
        <f t="shared" si="25"/>
        <v>の中小企業該当</v>
      </c>
      <c r="Q27" s="53"/>
      <c r="R27" s="53"/>
      <c r="S27" s="53"/>
      <c r="T27" s="53"/>
      <c r="U27" s="53"/>
      <c r="V27" s="53"/>
      <c r="W27" s="53"/>
    </row>
    <row r="28" spans="1:23" ht="25" customHeight="1">
      <c r="A28" s="32" t="str">
        <f>IF(B28="","",VLOOKUP(B28,'別紙1-企業間連携の概要'!$AM$18:$BR$26,13,FALSE))</f>
        <v/>
      </c>
      <c r="B28" s="33" t="str">
        <f>IF('別紙1-企業間連携の概要'!N35="","",'別紙1-企業間連携の概要'!N35)</f>
        <v/>
      </c>
      <c r="C28" s="33"/>
      <c r="D28" s="125" t="str">
        <f t="shared" si="22"/>
        <v/>
      </c>
      <c r="E28" s="35" t="str">
        <f t="shared" ref="E28:E30" si="28">IF($B28="","",SUMIF($B$5:$B$20,$B28,E$5:E$20))</f>
        <v/>
      </c>
      <c r="F28" s="35" t="str">
        <f t="shared" ref="F28:H30" si="29">IF($B28="","",SUMIF($B$5:$B$20,$B28,F$5:F$20))</f>
        <v/>
      </c>
      <c r="G28" s="35" t="str">
        <f t="shared" si="29"/>
        <v/>
      </c>
      <c r="H28" s="35" t="str">
        <f t="shared" si="29"/>
        <v/>
      </c>
      <c r="I28" s="35" t="str">
        <f t="shared" si="26"/>
        <v/>
      </c>
      <c r="J28" s="35" t="str">
        <f t="shared" si="24"/>
        <v/>
      </c>
      <c r="K28" s="35" t="str">
        <f t="shared" si="24"/>
        <v/>
      </c>
      <c r="L28" s="35" t="str">
        <f t="shared" si="24"/>
        <v/>
      </c>
      <c r="M28" s="54" t="str">
        <f t="shared" si="27"/>
        <v/>
      </c>
      <c r="N28" s="55" t="s">
        <v>53</v>
      </c>
      <c r="O28" s="53" t="b">
        <f>IF(B28="",FALSE,IF(VLOOKUP(B28,'別紙1-企業間連携の概要'!$CD$18:$CE$26,2,FALSE)=TRUE,TRUE, FALSE))</f>
        <v>0</v>
      </c>
      <c r="P28" s="53" t="str">
        <f t="shared" si="25"/>
        <v>の中小企業該当</v>
      </c>
      <c r="Q28" s="53"/>
      <c r="R28" s="53"/>
      <c r="S28" s="53"/>
      <c r="T28" s="53"/>
      <c r="U28" s="53"/>
      <c r="V28" s="53"/>
      <c r="W28" s="53"/>
    </row>
    <row r="29" spans="1:23" ht="25" customHeight="1">
      <c r="A29" s="32" t="str">
        <f>IF(B29="","",VLOOKUP(B29,'別紙1-企業間連携の概要'!$AM$18:$BR$26,13,FALSE))</f>
        <v/>
      </c>
      <c r="B29" s="33" t="str">
        <f>IF('別紙1-企業間連携の概要'!N36="","",'別紙1-企業間連携の概要'!N36)</f>
        <v/>
      </c>
      <c r="C29" s="33"/>
      <c r="D29" s="126" t="str">
        <f t="shared" si="22"/>
        <v/>
      </c>
      <c r="E29" s="35" t="str">
        <f t="shared" si="28"/>
        <v/>
      </c>
      <c r="F29" s="35" t="str">
        <f t="shared" si="29"/>
        <v/>
      </c>
      <c r="G29" s="35" t="str">
        <f t="shared" si="29"/>
        <v/>
      </c>
      <c r="H29" s="35" t="str">
        <f t="shared" si="29"/>
        <v/>
      </c>
      <c r="I29" s="35" t="str">
        <f t="shared" si="26"/>
        <v/>
      </c>
      <c r="J29" s="35" t="str">
        <f t="shared" si="24"/>
        <v/>
      </c>
      <c r="K29" s="35" t="str">
        <f t="shared" si="24"/>
        <v/>
      </c>
      <c r="L29" s="35" t="str">
        <f t="shared" si="24"/>
        <v/>
      </c>
      <c r="M29" s="54" t="str">
        <f t="shared" si="27"/>
        <v/>
      </c>
      <c r="N29" s="55" t="s">
        <v>53</v>
      </c>
      <c r="O29" s="53" t="b">
        <f>IF(B29="",FALSE,IF(VLOOKUP(B29,'別紙1-企業間連携の概要'!$CD$18:$CE$26,2,FALSE)=TRUE,TRUE, FALSE))</f>
        <v>0</v>
      </c>
      <c r="P29" s="53" t="str">
        <f t="shared" si="25"/>
        <v>の中小企業該当</v>
      </c>
      <c r="Q29" s="53"/>
      <c r="R29" s="53"/>
      <c r="S29" s="53"/>
      <c r="T29" s="53"/>
      <c r="U29" s="53"/>
      <c r="V29" s="53"/>
      <c r="W29" s="53"/>
    </row>
    <row r="30" spans="1:23" ht="25" customHeight="1" thickBot="1">
      <c r="A30" s="36" t="str">
        <f>IF(B30="","",VLOOKUP(B30,'別紙1-企業間連携の概要'!$AM$18:$BR$26,13,FALSE))</f>
        <v/>
      </c>
      <c r="B30" s="37" t="str">
        <f>IF('別紙1-企業間連携の概要'!N37="","",'別紙1-企業間連携の概要'!N37)</f>
        <v/>
      </c>
      <c r="C30" s="37"/>
      <c r="D30" s="127" t="str">
        <f t="shared" si="22"/>
        <v/>
      </c>
      <c r="E30" s="39" t="str">
        <f t="shared" si="28"/>
        <v/>
      </c>
      <c r="F30" s="39" t="str">
        <f t="shared" si="29"/>
        <v/>
      </c>
      <c r="G30" s="39" t="str">
        <f t="shared" si="29"/>
        <v/>
      </c>
      <c r="H30" s="39" t="str">
        <f t="shared" si="29"/>
        <v/>
      </c>
      <c r="I30" s="39" t="str">
        <f t="shared" si="26"/>
        <v/>
      </c>
      <c r="J30" s="39" t="str">
        <f t="shared" si="24"/>
        <v/>
      </c>
      <c r="K30" s="39" t="str">
        <f t="shared" si="24"/>
        <v/>
      </c>
      <c r="L30" s="39" t="str">
        <f t="shared" si="24"/>
        <v/>
      </c>
      <c r="M30" s="54" t="str">
        <f t="shared" si="27"/>
        <v/>
      </c>
      <c r="N30" s="55" t="s">
        <v>53</v>
      </c>
      <c r="O30" s="53" t="b">
        <f>IF(B30="",FALSE,IF(VLOOKUP(B30,'別紙1-企業間連携の概要'!$CD$18:$CE$26,2,FALSE)=TRUE,TRUE, FALSE))</f>
        <v>0</v>
      </c>
      <c r="P30" s="53" t="str">
        <f t="shared" si="25"/>
        <v>の中小企業該当</v>
      </c>
      <c r="Q30" s="53"/>
      <c r="R30" s="53"/>
      <c r="S30" s="53"/>
      <c r="T30" s="53"/>
      <c r="U30" s="53"/>
      <c r="V30" s="53"/>
      <c r="W30" s="53"/>
    </row>
    <row r="31" spans="1:23" ht="33" customHeight="1" thickTop="1">
      <c r="A31" s="42" t="s">
        <v>39</v>
      </c>
      <c r="B31" s="43"/>
      <c r="C31" s="43"/>
      <c r="D31" s="43"/>
      <c r="E31" s="44">
        <f>SUM(E25:E30)</f>
        <v>0</v>
      </c>
      <c r="F31" s="44">
        <f>SUM(F25:F30)</f>
        <v>0</v>
      </c>
      <c r="G31" s="44">
        <f>SUM(G25:G30)</f>
        <v>0</v>
      </c>
      <c r="H31" s="44">
        <f>SUM(H25:H30)</f>
        <v>0</v>
      </c>
      <c r="I31" s="41" t="str">
        <f>IF(AND(I25="",I26="",I27="",I28="",I29="",I30=""),"",SUM(I25:I30))</f>
        <v/>
      </c>
      <c r="J31" s="44">
        <f>SUM(J25:J30)</f>
        <v>0</v>
      </c>
      <c r="K31" s="44">
        <f>SUM(K25:K30)</f>
        <v>0</v>
      </c>
      <c r="L31" s="44">
        <f>SUM(L25:L30)</f>
        <v>0</v>
      </c>
      <c r="M31" s="54" t="str">
        <f>IF(B31="","",IF(L31&gt;500000000,"１申請あたりの上限額は5億円です。",""))</f>
        <v/>
      </c>
      <c r="N31" s="55" t="s">
        <v>85</v>
      </c>
      <c r="O31" s="53"/>
      <c r="P31" s="53"/>
      <c r="Q31" s="53"/>
      <c r="R31" s="53"/>
      <c r="S31" s="53"/>
      <c r="T31" s="53"/>
      <c r="U31" s="53"/>
      <c r="V31" s="53"/>
      <c r="W31" s="53"/>
    </row>
    <row r="32" spans="1:23">
      <c r="L32" s="130"/>
      <c r="M32" s="53"/>
      <c r="N32" s="55"/>
      <c r="O32" s="53"/>
      <c r="P32" s="53"/>
      <c r="Q32" s="53"/>
      <c r="R32" s="53"/>
      <c r="S32" s="53"/>
      <c r="T32" s="53"/>
      <c r="U32" s="53"/>
    </row>
  </sheetData>
  <sheetProtection algorithmName="SHA-512" hashValue="oFjPlzMtcjWxgaLAx3UlqEhUNMThIcoeL3Hd5iRwkTXm7xvfrlmD55g/bPNetVOH3allblR3zyzeg3mTN81Big==" saltValue="46gJdW1RBf5N0No2UuCmaA==" spinCount="100000" sheet="1" objects="1" scenarios="1"/>
  <mergeCells count="1">
    <mergeCell ref="A1:L1"/>
  </mergeCells>
  <phoneticPr fontId="3"/>
  <dataValidations count="7">
    <dataValidation type="list" allowBlank="1" showInputMessage="1" showErrorMessage="1" sqref="D5:D10 D15:D20" xr:uid="{7A72DE12-9E11-4D49-8EED-E3DB69ABD91A}">
      <formula1>補助率</formula1>
    </dataValidation>
    <dataValidation type="list" allowBlank="1" showInputMessage="1" showErrorMessage="1" sqref="C5:C10 C15:C20" xr:uid="{F782D678-094A-4071-A51E-1CB1121FD97E}">
      <formula1>補助事業者</formula1>
    </dataValidation>
    <dataValidation type="decimal" operator="lessThanOrEqual" allowBlank="1" showInputMessage="1" showErrorMessage="1" errorTitle="上限額" error="R5年度の補助金上限額は2億円です。" sqref="L21" xr:uid="{80C77000-24D2-4BCB-84C7-9F2D9634B51C}">
      <formula1>200000000</formula1>
    </dataValidation>
    <dataValidation type="list" allowBlank="1" showInputMessage="1" showErrorMessage="1" sqref="B5:B10 B15:B20" xr:uid="{547F3904-7C9E-4F28-833C-2210A826DAA1}">
      <formula1>補助事業実施企業</formula1>
    </dataValidation>
    <dataValidation operator="lessThanOrEqual" allowBlank="1" showInputMessage="1" showErrorMessage="1" errorTitle="1者あたりの補助金上限額" error="1者あたりの補助金の上限額は1億円です。" sqref="L25:L30" xr:uid="{566D773C-F8A1-400E-8714-6863FDA4B427}"/>
    <dataValidation operator="lessThanOrEqual" allowBlank="1" showInputMessage="1" showErrorMessage="1" sqref="L5:L10" xr:uid="{C88D8F9A-DCAB-4D7D-8686-4A54E1363530}"/>
    <dataValidation operator="lessThanOrEqual" allowBlank="1" showInputMessage="1" showErrorMessage="1" errorTitle="上限額" error="R5年度の補助金上限額は2億円です。" sqref="L11" xr:uid="{ED516370-8C2B-4EE9-95DD-66942E59E396}"/>
  </dataValidations>
  <printOptions horizontalCentered="1" verticalCentered="1"/>
  <pageMargins left="0.51181102362204722" right="0.51181102362204722" top="0.74803149606299213" bottom="0.74803149606299213" header="0.31496062992125984" footer="0.31496062992125984"/>
  <pageSetup paperSize="9" scale="56" orientation="landscape" r:id="rId1"/>
  <headerFooter>
    <oddFooter>&amp;L&amp;8&amp;A &amp;P/&amp;N</oddFooter>
  </headerFooter>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6627" r:id="rId4" name="Check Box 3">
              <controlPr defaultSize="0" autoFill="0" autoLine="0" autoPict="0">
                <anchor moveWithCells="1">
                  <from>
                    <xdr:col>2</xdr:col>
                    <xdr:colOff>266700</xdr:colOff>
                    <xdr:row>4</xdr:row>
                    <xdr:rowOff>63500</xdr:rowOff>
                  </from>
                  <to>
                    <xdr:col>2</xdr:col>
                    <xdr:colOff>622300</xdr:colOff>
                    <xdr:row>5</xdr:row>
                    <xdr:rowOff>44450</xdr:rowOff>
                  </to>
                </anchor>
              </controlPr>
            </control>
          </mc:Choice>
        </mc:AlternateContent>
        <mc:AlternateContent xmlns:mc="http://schemas.openxmlformats.org/markup-compatibility/2006">
          <mc:Choice Requires="x14">
            <control shapeId="26628" r:id="rId5" name="Check Box 4">
              <controlPr defaultSize="0" autoFill="0" autoLine="0" autoPict="0">
                <anchor moveWithCells="1">
                  <from>
                    <xdr:col>2</xdr:col>
                    <xdr:colOff>266700</xdr:colOff>
                    <xdr:row>5</xdr:row>
                    <xdr:rowOff>63500</xdr:rowOff>
                  </from>
                  <to>
                    <xdr:col>2</xdr:col>
                    <xdr:colOff>622300</xdr:colOff>
                    <xdr:row>6</xdr:row>
                    <xdr:rowOff>44450</xdr:rowOff>
                  </to>
                </anchor>
              </controlPr>
            </control>
          </mc:Choice>
        </mc:AlternateContent>
        <mc:AlternateContent xmlns:mc="http://schemas.openxmlformats.org/markup-compatibility/2006">
          <mc:Choice Requires="x14">
            <control shapeId="26629" r:id="rId6" name="Check Box 5">
              <controlPr defaultSize="0" autoFill="0" autoLine="0" autoPict="0">
                <anchor moveWithCells="1">
                  <from>
                    <xdr:col>2</xdr:col>
                    <xdr:colOff>266700</xdr:colOff>
                    <xdr:row>6</xdr:row>
                    <xdr:rowOff>63500</xdr:rowOff>
                  </from>
                  <to>
                    <xdr:col>2</xdr:col>
                    <xdr:colOff>622300</xdr:colOff>
                    <xdr:row>7</xdr:row>
                    <xdr:rowOff>44450</xdr:rowOff>
                  </to>
                </anchor>
              </controlPr>
            </control>
          </mc:Choice>
        </mc:AlternateContent>
        <mc:AlternateContent xmlns:mc="http://schemas.openxmlformats.org/markup-compatibility/2006">
          <mc:Choice Requires="x14">
            <control shapeId="26630" r:id="rId7" name="Check Box 6">
              <controlPr defaultSize="0" autoFill="0" autoLine="0" autoPict="0">
                <anchor moveWithCells="1">
                  <from>
                    <xdr:col>2</xdr:col>
                    <xdr:colOff>266700</xdr:colOff>
                    <xdr:row>7</xdr:row>
                    <xdr:rowOff>63500</xdr:rowOff>
                  </from>
                  <to>
                    <xdr:col>2</xdr:col>
                    <xdr:colOff>622300</xdr:colOff>
                    <xdr:row>8</xdr:row>
                    <xdr:rowOff>44450</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from>
                    <xdr:col>2</xdr:col>
                    <xdr:colOff>266700</xdr:colOff>
                    <xdr:row>8</xdr:row>
                    <xdr:rowOff>63500</xdr:rowOff>
                  </from>
                  <to>
                    <xdr:col>2</xdr:col>
                    <xdr:colOff>622300</xdr:colOff>
                    <xdr:row>9</xdr:row>
                    <xdr:rowOff>44450</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from>
                    <xdr:col>2</xdr:col>
                    <xdr:colOff>266700</xdr:colOff>
                    <xdr:row>9</xdr:row>
                    <xdr:rowOff>63500</xdr:rowOff>
                  </from>
                  <to>
                    <xdr:col>2</xdr:col>
                    <xdr:colOff>622300</xdr:colOff>
                    <xdr:row>10</xdr:row>
                    <xdr:rowOff>44450</xdr:rowOff>
                  </to>
                </anchor>
              </controlPr>
            </control>
          </mc:Choice>
        </mc:AlternateContent>
        <mc:AlternateContent xmlns:mc="http://schemas.openxmlformats.org/markup-compatibility/2006">
          <mc:Choice Requires="x14">
            <control shapeId="26633" r:id="rId10" name="Check Box 9">
              <controlPr defaultSize="0" autoFill="0" autoLine="0" autoPict="0">
                <anchor moveWithCells="1">
                  <from>
                    <xdr:col>2</xdr:col>
                    <xdr:colOff>266700</xdr:colOff>
                    <xdr:row>14</xdr:row>
                    <xdr:rowOff>63500</xdr:rowOff>
                  </from>
                  <to>
                    <xdr:col>2</xdr:col>
                    <xdr:colOff>622300</xdr:colOff>
                    <xdr:row>15</xdr:row>
                    <xdr:rowOff>44450</xdr:rowOff>
                  </to>
                </anchor>
              </controlPr>
            </control>
          </mc:Choice>
        </mc:AlternateContent>
        <mc:AlternateContent xmlns:mc="http://schemas.openxmlformats.org/markup-compatibility/2006">
          <mc:Choice Requires="x14">
            <control shapeId="26634" r:id="rId11" name="Check Box 10">
              <controlPr defaultSize="0" autoFill="0" autoLine="0" autoPict="0">
                <anchor moveWithCells="1">
                  <from>
                    <xdr:col>2</xdr:col>
                    <xdr:colOff>266700</xdr:colOff>
                    <xdr:row>15</xdr:row>
                    <xdr:rowOff>63500</xdr:rowOff>
                  </from>
                  <to>
                    <xdr:col>2</xdr:col>
                    <xdr:colOff>622300</xdr:colOff>
                    <xdr:row>16</xdr:row>
                    <xdr:rowOff>44450</xdr:rowOff>
                  </to>
                </anchor>
              </controlPr>
            </control>
          </mc:Choice>
        </mc:AlternateContent>
        <mc:AlternateContent xmlns:mc="http://schemas.openxmlformats.org/markup-compatibility/2006">
          <mc:Choice Requires="x14">
            <control shapeId="26635" r:id="rId12" name="Check Box 11">
              <controlPr defaultSize="0" autoFill="0" autoLine="0" autoPict="0">
                <anchor moveWithCells="1">
                  <from>
                    <xdr:col>2</xdr:col>
                    <xdr:colOff>266700</xdr:colOff>
                    <xdr:row>16</xdr:row>
                    <xdr:rowOff>63500</xdr:rowOff>
                  </from>
                  <to>
                    <xdr:col>2</xdr:col>
                    <xdr:colOff>622300</xdr:colOff>
                    <xdr:row>17</xdr:row>
                    <xdr:rowOff>44450</xdr:rowOff>
                  </to>
                </anchor>
              </controlPr>
            </control>
          </mc:Choice>
        </mc:AlternateContent>
        <mc:AlternateContent xmlns:mc="http://schemas.openxmlformats.org/markup-compatibility/2006">
          <mc:Choice Requires="x14">
            <control shapeId="26636" r:id="rId13" name="Check Box 12">
              <controlPr defaultSize="0" autoFill="0" autoLine="0" autoPict="0">
                <anchor moveWithCells="1">
                  <from>
                    <xdr:col>2</xdr:col>
                    <xdr:colOff>266700</xdr:colOff>
                    <xdr:row>17</xdr:row>
                    <xdr:rowOff>63500</xdr:rowOff>
                  </from>
                  <to>
                    <xdr:col>2</xdr:col>
                    <xdr:colOff>622300</xdr:colOff>
                    <xdr:row>18</xdr:row>
                    <xdr:rowOff>44450</xdr:rowOff>
                  </to>
                </anchor>
              </controlPr>
            </control>
          </mc:Choice>
        </mc:AlternateContent>
        <mc:AlternateContent xmlns:mc="http://schemas.openxmlformats.org/markup-compatibility/2006">
          <mc:Choice Requires="x14">
            <control shapeId="26637" r:id="rId14" name="Check Box 13">
              <controlPr defaultSize="0" autoFill="0" autoLine="0" autoPict="0">
                <anchor moveWithCells="1">
                  <from>
                    <xdr:col>2</xdr:col>
                    <xdr:colOff>266700</xdr:colOff>
                    <xdr:row>18</xdr:row>
                    <xdr:rowOff>63500</xdr:rowOff>
                  </from>
                  <to>
                    <xdr:col>2</xdr:col>
                    <xdr:colOff>622300</xdr:colOff>
                    <xdr:row>19</xdr:row>
                    <xdr:rowOff>44450</xdr:rowOff>
                  </to>
                </anchor>
              </controlPr>
            </control>
          </mc:Choice>
        </mc:AlternateContent>
        <mc:AlternateContent xmlns:mc="http://schemas.openxmlformats.org/markup-compatibility/2006">
          <mc:Choice Requires="x14">
            <control shapeId="26638" r:id="rId15" name="Check Box 14">
              <controlPr defaultSize="0" autoFill="0" autoLine="0" autoPict="0">
                <anchor moveWithCells="1">
                  <from>
                    <xdr:col>2</xdr:col>
                    <xdr:colOff>266700</xdr:colOff>
                    <xdr:row>19</xdr:row>
                    <xdr:rowOff>63500</xdr:rowOff>
                  </from>
                  <to>
                    <xdr:col>2</xdr:col>
                    <xdr:colOff>622300</xdr:colOff>
                    <xdr:row>20</xdr:row>
                    <xdr:rowOff>44450</xdr:rowOff>
                  </to>
                </anchor>
              </controlPr>
            </control>
          </mc:Choice>
        </mc:AlternateContent>
        <mc:AlternateContent xmlns:mc="http://schemas.openxmlformats.org/markup-compatibility/2006">
          <mc:Choice Requires="x14">
            <control shapeId="26640" r:id="rId16" name="Check Box 16">
              <controlPr defaultSize="0" autoFill="0" autoLine="0" autoPict="0">
                <anchor moveWithCells="1">
                  <from>
                    <xdr:col>2</xdr:col>
                    <xdr:colOff>266700</xdr:colOff>
                    <xdr:row>24</xdr:row>
                    <xdr:rowOff>63500</xdr:rowOff>
                  </from>
                  <to>
                    <xdr:col>2</xdr:col>
                    <xdr:colOff>622300</xdr:colOff>
                    <xdr:row>25</xdr:row>
                    <xdr:rowOff>44450</xdr:rowOff>
                  </to>
                </anchor>
              </controlPr>
            </control>
          </mc:Choice>
        </mc:AlternateContent>
        <mc:AlternateContent xmlns:mc="http://schemas.openxmlformats.org/markup-compatibility/2006">
          <mc:Choice Requires="x14">
            <control shapeId="26641" r:id="rId17" name="Check Box 17">
              <controlPr defaultSize="0" autoFill="0" autoLine="0" autoPict="0">
                <anchor moveWithCells="1">
                  <from>
                    <xdr:col>2</xdr:col>
                    <xdr:colOff>266700</xdr:colOff>
                    <xdr:row>25</xdr:row>
                    <xdr:rowOff>63500</xdr:rowOff>
                  </from>
                  <to>
                    <xdr:col>2</xdr:col>
                    <xdr:colOff>622300</xdr:colOff>
                    <xdr:row>26</xdr:row>
                    <xdr:rowOff>44450</xdr:rowOff>
                  </to>
                </anchor>
              </controlPr>
            </control>
          </mc:Choice>
        </mc:AlternateContent>
        <mc:AlternateContent xmlns:mc="http://schemas.openxmlformats.org/markup-compatibility/2006">
          <mc:Choice Requires="x14">
            <control shapeId="26642" r:id="rId18" name="Check Box 18">
              <controlPr defaultSize="0" autoFill="0" autoLine="0" autoPict="0">
                <anchor moveWithCells="1">
                  <from>
                    <xdr:col>2</xdr:col>
                    <xdr:colOff>266700</xdr:colOff>
                    <xdr:row>26</xdr:row>
                    <xdr:rowOff>63500</xdr:rowOff>
                  </from>
                  <to>
                    <xdr:col>2</xdr:col>
                    <xdr:colOff>622300</xdr:colOff>
                    <xdr:row>27</xdr:row>
                    <xdr:rowOff>44450</xdr:rowOff>
                  </to>
                </anchor>
              </controlPr>
            </control>
          </mc:Choice>
        </mc:AlternateContent>
        <mc:AlternateContent xmlns:mc="http://schemas.openxmlformats.org/markup-compatibility/2006">
          <mc:Choice Requires="x14">
            <control shapeId="26643" r:id="rId19" name="Check Box 19">
              <controlPr defaultSize="0" autoFill="0" autoLine="0" autoPict="0">
                <anchor moveWithCells="1">
                  <from>
                    <xdr:col>2</xdr:col>
                    <xdr:colOff>266700</xdr:colOff>
                    <xdr:row>27</xdr:row>
                    <xdr:rowOff>63500</xdr:rowOff>
                  </from>
                  <to>
                    <xdr:col>2</xdr:col>
                    <xdr:colOff>622300</xdr:colOff>
                    <xdr:row>28</xdr:row>
                    <xdr:rowOff>44450</xdr:rowOff>
                  </to>
                </anchor>
              </controlPr>
            </control>
          </mc:Choice>
        </mc:AlternateContent>
        <mc:AlternateContent xmlns:mc="http://schemas.openxmlformats.org/markup-compatibility/2006">
          <mc:Choice Requires="x14">
            <control shapeId="26644" r:id="rId20" name="Check Box 20">
              <controlPr defaultSize="0" autoFill="0" autoLine="0" autoPict="0">
                <anchor moveWithCells="1">
                  <from>
                    <xdr:col>2</xdr:col>
                    <xdr:colOff>266700</xdr:colOff>
                    <xdr:row>28</xdr:row>
                    <xdr:rowOff>63500</xdr:rowOff>
                  </from>
                  <to>
                    <xdr:col>2</xdr:col>
                    <xdr:colOff>622300</xdr:colOff>
                    <xdr:row>29</xdr:row>
                    <xdr:rowOff>44450</xdr:rowOff>
                  </to>
                </anchor>
              </controlPr>
            </control>
          </mc:Choice>
        </mc:AlternateContent>
        <mc:AlternateContent xmlns:mc="http://schemas.openxmlformats.org/markup-compatibility/2006">
          <mc:Choice Requires="x14">
            <control shapeId="26645" r:id="rId21" name="Check Box 21">
              <controlPr defaultSize="0" autoFill="0" autoLine="0" autoPict="0">
                <anchor moveWithCells="1">
                  <from>
                    <xdr:col>2</xdr:col>
                    <xdr:colOff>266700</xdr:colOff>
                    <xdr:row>29</xdr:row>
                    <xdr:rowOff>63500</xdr:rowOff>
                  </from>
                  <to>
                    <xdr:col>2</xdr:col>
                    <xdr:colOff>622300</xdr:colOff>
                    <xdr:row>30</xdr:row>
                    <xdr:rowOff>44450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3FD9D-AAFD-4E93-A859-4A68F2A4346D}">
  <dimension ref="A1:T13"/>
  <sheetViews>
    <sheetView workbookViewId="0">
      <selection activeCell="G6" sqref="G6"/>
    </sheetView>
  </sheetViews>
  <sheetFormatPr defaultRowHeight="13.5"/>
  <cols>
    <col min="2" max="2" width="3.1640625" customWidth="1"/>
    <col min="3" max="3" width="10.6640625" bestFit="1" customWidth="1"/>
    <col min="4" max="4" width="2.33203125" customWidth="1"/>
    <col min="6" max="6" width="2.83203125" customWidth="1"/>
    <col min="8" max="8" width="2.5" customWidth="1"/>
    <col min="10" max="10" width="2.1640625" customWidth="1"/>
    <col min="14" max="14" width="2.58203125" customWidth="1"/>
    <col min="15" max="15" width="8.4140625" customWidth="1"/>
    <col min="16" max="16" width="2.58203125" customWidth="1"/>
    <col min="17" max="17" width="20.9140625" customWidth="1"/>
  </cols>
  <sheetData>
    <row r="1" spans="1:20">
      <c r="A1" t="s">
        <v>20</v>
      </c>
      <c r="C1" t="s">
        <v>78</v>
      </c>
      <c r="E1" t="s">
        <v>88</v>
      </c>
      <c r="G1" t="s">
        <v>80</v>
      </c>
      <c r="I1" t="s">
        <v>26</v>
      </c>
      <c r="K1" t="s">
        <v>67</v>
      </c>
      <c r="M1" t="s">
        <v>30</v>
      </c>
      <c r="O1" t="s">
        <v>224</v>
      </c>
      <c r="Q1" t="s">
        <v>200</v>
      </c>
      <c r="R1" t="s">
        <v>62</v>
      </c>
      <c r="T1" t="s">
        <v>93</v>
      </c>
    </row>
    <row r="3" spans="1:20">
      <c r="A3">
        <v>1</v>
      </c>
      <c r="C3" t="s">
        <v>21</v>
      </c>
      <c r="E3" t="s">
        <v>79</v>
      </c>
      <c r="G3" t="s">
        <v>25</v>
      </c>
      <c r="I3" t="s">
        <v>27</v>
      </c>
      <c r="K3" t="s">
        <v>29</v>
      </c>
      <c r="M3" t="s">
        <v>25</v>
      </c>
      <c r="O3" t="s">
        <v>226</v>
      </c>
      <c r="Q3" t="s">
        <v>226</v>
      </c>
      <c r="R3" s="1" t="s">
        <v>60</v>
      </c>
      <c r="T3" t="s">
        <v>94</v>
      </c>
    </row>
    <row r="4" spans="1:20">
      <c r="A4">
        <v>4</v>
      </c>
      <c r="C4" t="s">
        <v>22</v>
      </c>
      <c r="E4" t="s">
        <v>86</v>
      </c>
      <c r="G4" t="s">
        <v>233</v>
      </c>
      <c r="I4" t="s">
        <v>28</v>
      </c>
      <c r="K4" t="s">
        <v>68</v>
      </c>
      <c r="M4" t="s">
        <v>233</v>
      </c>
      <c r="O4" t="s">
        <v>225</v>
      </c>
      <c r="R4" s="1" t="s">
        <v>61</v>
      </c>
      <c r="T4" t="s">
        <v>131</v>
      </c>
    </row>
    <row r="5" spans="1:20">
      <c r="A5">
        <v>5</v>
      </c>
      <c r="C5" t="s">
        <v>23</v>
      </c>
      <c r="E5" t="s">
        <v>87</v>
      </c>
      <c r="G5" t="s">
        <v>234</v>
      </c>
      <c r="K5" t="s">
        <v>89</v>
      </c>
    </row>
    <row r="6" spans="1:20">
      <c r="A6">
        <v>9</v>
      </c>
      <c r="C6" t="s">
        <v>24</v>
      </c>
    </row>
    <row r="10" spans="1:20">
      <c r="E10" t="str">
        <f>IF('別紙1-企業間連携の概要'!AM24="","",'別紙1-企業間連携の概要'!AM24)</f>
        <v/>
      </c>
    </row>
    <row r="11" spans="1:20">
      <c r="E11" t="str">
        <f>IF('別紙1-企業間連携の概要'!AM25="","",'別紙1-企業間連携の概要'!AM25)</f>
        <v/>
      </c>
    </row>
    <row r="12" spans="1:20">
      <c r="E12" t="str">
        <f>IF('別紙1-企業間連携の概要'!AM26="","",'別紙1-企業間連携の概要'!AM26)</f>
        <v/>
      </c>
    </row>
    <row r="13" spans="1:20">
      <c r="E13" t="str">
        <f>IF('別紙1-企業間連携の概要'!AM27="","",'別紙1-企業間連携の概要'!AM27)</f>
        <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記入上の注意</vt:lpstr>
      <vt:lpstr>応募申請書</vt:lpstr>
      <vt:lpstr>別紙1-代表企業の概要</vt:lpstr>
      <vt:lpstr>別紙1-企業間連携の概要</vt:lpstr>
      <vt:lpstr>別紙2プロジェクト全体の資金計画</vt:lpstr>
      <vt:lpstr>table</vt:lpstr>
      <vt:lpstr>応募申請書!Print_Area</vt:lpstr>
      <vt:lpstr>記入上の注意!Print_Area</vt:lpstr>
      <vt:lpstr>'別紙1-企業間連携の概要'!Print_Area</vt:lpstr>
      <vt:lpstr>'別紙1-代表企業の概要'!Print_Area</vt:lpstr>
      <vt:lpstr>別紙2プロジェクト全体の資金計画!Print_Area</vt:lpstr>
      <vt:lpstr>SBT</vt:lpstr>
      <vt:lpstr>SBT中小企業</vt:lpstr>
      <vt:lpstr>TCFD</vt:lpstr>
      <vt:lpstr>アールイー100</vt:lpstr>
      <vt:lpstr>アールイーAction</vt:lpstr>
      <vt:lpstr>アイエスオー14001</vt:lpstr>
      <vt:lpstr>エコアクション21</vt:lpstr>
      <vt:lpstr>エコファースト</vt:lpstr>
      <vt:lpstr>カテゴリー</vt:lpstr>
      <vt:lpstr>デコ活への参画と宣言</vt:lpstr>
      <vt:lpstr>パートナーシップ宣言</vt:lpstr>
      <vt:lpstr>参加の位置付</vt:lpstr>
      <vt:lpstr>事業実施年度</vt:lpstr>
      <vt:lpstr>設備所有者</vt:lpstr>
      <vt:lpstr>対策の種類</vt:lpstr>
      <vt:lpstr>補助事業実施企業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2023-06-06T04:27:52Z</dcterms:created>
  <dcterms:modified xsi:type="dcterms:W3CDTF">2024-05-23T02:11:11Z</dcterms:modified>
</cp:coreProperties>
</file>